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enanda/OZSW/Course information package/Definitief/"/>
    </mc:Choice>
  </mc:AlternateContent>
  <xr:revisionPtr revIDLastSave="2" documentId="13_ncr:1_{B7B4BD30-3733-E64D-81FD-8138B7E923D5}" xr6:coauthVersionLast="47" xr6:coauthVersionMax="47" xr10:uidLastSave="{9CE54124-6568-4315-AC12-D31FFA3593EC}"/>
  <bookViews>
    <workbookView xWindow="5260" yWindow="3040" windowWidth="29960" windowHeight="17120" tabRatio="500" xr2:uid="{00000000-000D-0000-FFFF-FFFF00000000}"/>
  </bookViews>
  <sheets>
    <sheet name=" Budget Proposal" sheetId="4" r:id="rId1"/>
    <sheet name="Costs PhD member" sheetId="5" r:id="rId2"/>
    <sheet name="Costs PhD nonmember" sheetId="6" r:id="rId3"/>
    <sheet name="Costs senior member " sheetId="7" r:id="rId4"/>
    <sheet name="Costs senior nonmember" sheetId="8" r:id="rId5"/>
    <sheet name="Costs ReMa member" sheetId="9" r:id="rId6"/>
    <sheet name="Costs ReMa nonmember" sheetId="1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4" l="1"/>
  <c r="F2" i="11"/>
  <c r="D2" i="11"/>
  <c r="C12" i="11" s="1"/>
  <c r="F2" i="9"/>
  <c r="D2" i="9"/>
  <c r="C12" i="9" s="1"/>
  <c r="F2" i="8"/>
  <c r="D2" i="8"/>
  <c r="C12" i="8" s="1"/>
  <c r="F2" i="7"/>
  <c r="D2" i="7"/>
  <c r="C12" i="7" s="1"/>
  <c r="F2" i="6"/>
  <c r="D2" i="6"/>
  <c r="C12" i="6" s="1"/>
  <c r="F2" i="5"/>
  <c r="D2" i="5"/>
  <c r="B17" i="11"/>
  <c r="B16" i="11"/>
  <c r="B15" i="11"/>
  <c r="B14" i="11"/>
  <c r="C10" i="11"/>
  <c r="C9" i="11"/>
  <c r="B8" i="11"/>
  <c r="C8" i="11" s="1"/>
  <c r="B5" i="11"/>
  <c r="B17" i="9"/>
  <c r="B16" i="9"/>
  <c r="B15" i="9"/>
  <c r="B14" i="9"/>
  <c r="B8" i="9"/>
  <c r="C8" i="9" s="1"/>
  <c r="B5" i="9"/>
  <c r="B17" i="8"/>
  <c r="B16" i="8"/>
  <c r="B15" i="8"/>
  <c r="B14" i="8"/>
  <c r="B8" i="8"/>
  <c r="C8" i="8" s="1"/>
  <c r="B5" i="8"/>
  <c r="B17" i="7"/>
  <c r="B16" i="7"/>
  <c r="B15" i="7"/>
  <c r="B14" i="7"/>
  <c r="C10" i="7"/>
  <c r="B8" i="7"/>
  <c r="C8" i="7" s="1"/>
  <c r="B5" i="7"/>
  <c r="F13" i="4"/>
  <c r="B17" i="6"/>
  <c r="B16" i="6"/>
  <c r="B15" i="6"/>
  <c r="B14" i="6"/>
  <c r="B8" i="6"/>
  <c r="C8" i="6" s="1"/>
  <c r="B5" i="6"/>
  <c r="D8" i="6" l="1"/>
  <c r="D8" i="7"/>
  <c r="D10" i="7"/>
  <c r="D8" i="8"/>
  <c r="D8" i="9"/>
  <c r="D8" i="11"/>
  <c r="D9" i="11"/>
  <c r="F9" i="11" s="1"/>
  <c r="D10" i="11"/>
  <c r="D12" i="6"/>
  <c r="F12" i="6" s="1"/>
  <c r="D12" i="7"/>
  <c r="D12" i="8"/>
  <c r="D12" i="9"/>
  <c r="D12" i="11"/>
  <c r="F12" i="9"/>
  <c r="F12" i="11"/>
  <c r="C11" i="11"/>
  <c r="D11" i="11" s="1"/>
  <c r="F11" i="11" s="1"/>
  <c r="C10" i="8"/>
  <c r="D10" i="8" s="1"/>
  <c r="F10" i="8" s="1"/>
  <c r="C9" i="8"/>
  <c r="D9" i="8" s="1"/>
  <c r="C11" i="8"/>
  <c r="D11" i="8" s="1"/>
  <c r="C9" i="6"/>
  <c r="D9" i="6" s="1"/>
  <c r="C10" i="6"/>
  <c r="D10" i="6" s="1"/>
  <c r="F10" i="6" s="1"/>
  <c r="C11" i="6"/>
  <c r="D11" i="6" s="1"/>
  <c r="F11" i="6" s="1"/>
  <c r="F10" i="11"/>
  <c r="F8" i="9"/>
  <c r="F8" i="8"/>
  <c r="F12" i="8"/>
  <c r="F8" i="7"/>
  <c r="F10" i="7"/>
  <c r="F9" i="6"/>
  <c r="C9" i="9"/>
  <c r="D9" i="9" s="1"/>
  <c r="F9" i="9" s="1"/>
  <c r="C10" i="9"/>
  <c r="D10" i="9" s="1"/>
  <c r="F10" i="9" s="1"/>
  <c r="C11" i="9"/>
  <c r="D11" i="9" s="1"/>
  <c r="F11" i="9" s="1"/>
  <c r="F9" i="8"/>
  <c r="F11" i="8"/>
  <c r="C9" i="7"/>
  <c r="D9" i="7" s="1"/>
  <c r="C11" i="7"/>
  <c r="D11" i="7" s="1"/>
  <c r="E11" i="7" s="1"/>
  <c r="F9" i="7"/>
  <c r="F12" i="7"/>
  <c r="F8" i="11"/>
  <c r="E8" i="11"/>
  <c r="E9" i="11"/>
  <c r="E10" i="11"/>
  <c r="E11" i="11"/>
  <c r="E12" i="11"/>
  <c r="E8" i="9"/>
  <c r="E9" i="9"/>
  <c r="E11" i="9"/>
  <c r="E12" i="9"/>
  <c r="E8" i="8"/>
  <c r="E9" i="8"/>
  <c r="E10" i="8"/>
  <c r="E11" i="8"/>
  <c r="E12" i="8"/>
  <c r="E8" i="7"/>
  <c r="E9" i="7"/>
  <c r="E10" i="7"/>
  <c r="E12" i="7"/>
  <c r="F8" i="6"/>
  <c r="E8" i="6"/>
  <c r="E9" i="6"/>
  <c r="E12" i="6"/>
  <c r="I32" i="4"/>
  <c r="G17" i="4"/>
  <c r="E10" i="6" l="1"/>
  <c r="F11" i="7"/>
  <c r="F14" i="7" s="1"/>
  <c r="H26" i="4" s="1"/>
  <c r="F14" i="11"/>
  <c r="H29" i="4" s="1"/>
  <c r="E11" i="6"/>
  <c r="F14" i="6"/>
  <c r="H25" i="4" s="1"/>
  <c r="F14" i="8"/>
  <c r="H27" i="4" s="1"/>
  <c r="F14" i="9"/>
  <c r="H28" i="4" s="1"/>
  <c r="E10" i="9"/>
  <c r="G22" i="4"/>
  <c r="G61" i="4" s="1"/>
  <c r="I40" i="4"/>
  <c r="I48" i="4"/>
  <c r="I53" i="4"/>
  <c r="I58" i="4"/>
  <c r="F9" i="4"/>
  <c r="F10" i="4"/>
  <c r="F11" i="4"/>
  <c r="F12" i="4"/>
  <c r="F19" i="4"/>
  <c r="F20" i="4"/>
  <c r="H34" i="4"/>
  <c r="H35" i="4"/>
  <c r="H36" i="4"/>
  <c r="H37" i="4"/>
  <c r="H48" i="4"/>
  <c r="H53" i="4"/>
  <c r="H58" i="4"/>
  <c r="D17" i="4"/>
  <c r="B5" i="5"/>
  <c r="B8" i="5"/>
  <c r="C8" i="5" s="1"/>
  <c r="D8" i="5" s="1"/>
  <c r="C9" i="5"/>
  <c r="D9" i="5" s="1"/>
  <c r="C10" i="5"/>
  <c r="D10" i="5" s="1"/>
  <c r="C11" i="5"/>
  <c r="D11" i="5" s="1"/>
  <c r="C12" i="5"/>
  <c r="D12" i="5" s="1"/>
  <c r="B14" i="5"/>
  <c r="B15" i="5"/>
  <c r="B16" i="5"/>
  <c r="B17" i="5"/>
  <c r="H40" i="4" l="1"/>
  <c r="F22" i="4"/>
  <c r="I61" i="4"/>
  <c r="F17" i="4"/>
  <c r="F61" i="4" s="1"/>
  <c r="F8" i="5"/>
  <c r="E8" i="5"/>
  <c r="F11" i="5"/>
  <c r="E11" i="5"/>
  <c r="E12" i="5"/>
  <c r="F12" i="5"/>
  <c r="F10" i="5"/>
  <c r="E10" i="5"/>
  <c r="E9" i="5"/>
  <c r="F9" i="5"/>
  <c r="K61" i="4"/>
  <c r="F14" i="5" l="1"/>
  <c r="H24" i="4" s="1"/>
  <c r="H32" i="4" s="1"/>
  <c r="H61" i="4" s="1"/>
  <c r="J61" i="4" s="1"/>
</calcChain>
</file>

<file path=xl/sharedStrings.xml><?xml version="1.0" encoding="utf-8"?>
<sst xmlns="http://schemas.openxmlformats.org/spreadsheetml/2006/main" count="235" uniqueCount="81">
  <si>
    <t>BUDGET PROPOSAL</t>
  </si>
  <si>
    <t>Note: check the document "How to organize an educational activity for the OZSW" for more info on budget and coverage of costs</t>
  </si>
  <si>
    <t>Organiser fills out these cells</t>
  </si>
  <si>
    <t>OZSW fills out these cells</t>
  </si>
  <si>
    <t>DO NOT CHANGE THESE CELLS</t>
  </si>
  <si>
    <t>NAME EVENT</t>
  </si>
  <si>
    <t>INCOME</t>
  </si>
  <si>
    <t>EXPENSES</t>
  </si>
  <si>
    <t>Estimated # participants</t>
  </si>
  <si>
    <t>Fee / cost per person</t>
  </si>
  <si>
    <t>Estimated</t>
  </si>
  <si>
    <t>Actual</t>
  </si>
  <si>
    <t>Revenue</t>
  </si>
  <si>
    <t>! It is important to write estimated no. of participants and fees in order to have the registration costs automatically calcualted and budgetted</t>
  </si>
  <si>
    <t>Participation Fee OZSW member PhD</t>
  </si>
  <si>
    <t>Participation Fee OZSW nonmember PhD</t>
  </si>
  <si>
    <t>Participation Fee OZSW member senior</t>
  </si>
  <si>
    <t>Participation Fee OZSW nonmember senior</t>
  </si>
  <si>
    <t>Participation Fee OZSW member ReMa</t>
  </si>
  <si>
    <t>Participation Fee OZSW nonmember ReMa</t>
  </si>
  <si>
    <t>Other</t>
  </si>
  <si>
    <t>Sub total (Fees)</t>
  </si>
  <si>
    <t>Funding</t>
  </si>
  <si>
    <t>Funding OZSW</t>
  </si>
  <si>
    <t>Funding other</t>
  </si>
  <si>
    <t>Sub total (Funding)</t>
  </si>
  <si>
    <t>Registration costs</t>
  </si>
  <si>
    <t xml:space="preserve"> Aanmelder.nl (calculated in Tab "Registration Costs")</t>
  </si>
  <si>
    <t>Average Registrations costs OZSW member PhD</t>
  </si>
  <si>
    <t>Average Registrations costs OZSW nonmember PhD</t>
  </si>
  <si>
    <t>Average Registrations costs OZSW member senior</t>
  </si>
  <si>
    <t>Average Registrations costs OZSW nonmember senior</t>
  </si>
  <si>
    <t>Average Registrations costs OZSW member ReMa</t>
  </si>
  <si>
    <t>Average Registrations costs OZSW nonmember ReMa</t>
  </si>
  <si>
    <t>Delft Support Costs (only for OZSW office)</t>
  </si>
  <si>
    <t>Sub-total (Registration Costs)</t>
  </si>
  <si>
    <t>Accommodation</t>
  </si>
  <si>
    <t>Lunch Day 1</t>
  </si>
  <si>
    <t>Dinner Day 1</t>
  </si>
  <si>
    <t>Lunch Day 2</t>
  </si>
  <si>
    <t>Sub-total (Accommodation &amp; Catering)</t>
  </si>
  <si>
    <t>Activities &amp; Material</t>
  </si>
  <si>
    <t>Workshop Material</t>
  </si>
  <si>
    <t>Posters</t>
  </si>
  <si>
    <t>Location Material Rent (Beamer, etc)</t>
  </si>
  <si>
    <t>Etc</t>
  </si>
  <si>
    <t>Sub total (Activities &amp; Material)</t>
  </si>
  <si>
    <t>Venue</t>
  </si>
  <si>
    <t>Room Rent</t>
  </si>
  <si>
    <t>Sub total (Venue)</t>
  </si>
  <si>
    <t>Speakers</t>
  </si>
  <si>
    <t>Travel Costs</t>
  </si>
  <si>
    <t>Sub total (Speakers)</t>
  </si>
  <si>
    <t>BALANCE</t>
  </si>
  <si>
    <t>Sum total</t>
  </si>
  <si>
    <t>incl. BTW</t>
  </si>
  <si>
    <t>Fee</t>
  </si>
  <si>
    <t># registrations</t>
  </si>
  <si>
    <t>Automatically calculated</t>
  </si>
  <si>
    <t>COSTS</t>
  </si>
  <si>
    <t>AANMELDER</t>
  </si>
  <si>
    <t>Incl BTW</t>
  </si>
  <si>
    <t>Transaction costs</t>
  </si>
  <si>
    <t>Transaction costs + commission</t>
  </si>
  <si>
    <t>Fee + transaction costs + commission</t>
  </si>
  <si>
    <t>Total costs per transaction type</t>
  </si>
  <si>
    <t>Commission per transaction</t>
  </si>
  <si>
    <t>Ideal</t>
  </si>
  <si>
    <t>Creditcard (% van transaction fee)</t>
  </si>
  <si>
    <t>(1,50 + 3,9%)*1,21</t>
  </si>
  <si>
    <t>Paypal</t>
  </si>
  <si>
    <t>Bank transfer Europe</t>
  </si>
  <si>
    <t>(1,50 + 3,0%)*1,21</t>
  </si>
  <si>
    <t>Bank tranfser outside Europe</t>
  </si>
  <si>
    <t>Refund</t>
  </si>
  <si>
    <t>Average costs</t>
  </si>
  <si>
    <t>Standard fee</t>
  </si>
  <si>
    <t>Used in Budget Proposal</t>
  </si>
  <si>
    <t xml:space="preserve">iDEAL </t>
  </si>
  <si>
    <r>
      <rPr>
        <u/>
        <sz val="12"/>
        <rFont val="Calibri"/>
        <family val="2"/>
        <scheme val="minor"/>
      </rPr>
      <t xml:space="preserve">Creditcards </t>
    </r>
    <r>
      <rPr>
        <sz val="12"/>
        <rFont val="Calibri"/>
        <family val="2"/>
        <scheme val="minor"/>
      </rPr>
      <t> </t>
    </r>
  </si>
  <si>
    <t xml:space="preserve">PayPal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</si>
</sst>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_-* #,##0&quot; €&quot;_-;\-* #,##0&quot; €&quot;_-;_-* \-??&quot; €&quot;_-;_-@_-"/>
    <numFmt numFmtId="166" formatCode="_ &quot;€&quot;\ * #,##0_ ;_ &quot;€&quot;\ * \-#,##0_ ;_ &quot;€&quot;\ * &quot;-&quot;??_ ;_ @_ 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</font>
    <font>
      <b/>
      <sz val="11"/>
      <name val="Calibri"/>
      <family val="2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0CECE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7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/>
    <xf numFmtId="0" fontId="5" fillId="0" borderId="0" xfId="2"/>
    <xf numFmtId="0" fontId="5" fillId="0" borderId="2" xfId="2" applyBorder="1"/>
    <xf numFmtId="0" fontId="5" fillId="0" borderId="4" xfId="2" applyBorder="1"/>
    <xf numFmtId="164" fontId="5" fillId="0" borderId="0" xfId="3" applyFont="1" applyBorder="1" applyAlignment="1" applyProtection="1"/>
    <xf numFmtId="0" fontId="5" fillId="0" borderId="8" xfId="2" applyBorder="1"/>
    <xf numFmtId="165" fontId="5" fillId="0" borderId="0" xfId="3" applyNumberFormat="1" applyFont="1" applyBorder="1" applyAlignment="1" applyProtection="1"/>
    <xf numFmtId="0" fontId="5" fillId="0" borderId="11" xfId="2" applyBorder="1"/>
    <xf numFmtId="0" fontId="3" fillId="0" borderId="0" xfId="0" applyFont="1"/>
    <xf numFmtId="0" fontId="5" fillId="3" borderId="0" xfId="2" applyFill="1"/>
    <xf numFmtId="0" fontId="5" fillId="3" borderId="0" xfId="2" applyFill="1" applyAlignment="1">
      <alignment horizontal="right"/>
    </xf>
    <xf numFmtId="0" fontId="9" fillId="0" borderId="13" xfId="2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7" xfId="42" applyFont="1" applyFill="1" applyBorder="1"/>
    <xf numFmtId="0" fontId="10" fillId="0" borderId="18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164" fontId="0" fillId="0" borderId="20" xfId="42" applyFont="1" applyFill="1" applyBorder="1"/>
    <xf numFmtId="0" fontId="10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4" fillId="0" borderId="0" xfId="0" applyFont="1"/>
    <xf numFmtId="0" fontId="4" fillId="0" borderId="21" xfId="0" applyFont="1" applyBorder="1"/>
    <xf numFmtId="164" fontId="0" fillId="0" borderId="19" xfId="0" applyNumberFormat="1" applyBorder="1"/>
    <xf numFmtId="164" fontId="4" fillId="0" borderId="23" xfId="0" applyNumberFormat="1" applyFont="1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24" xfId="0" applyBorder="1"/>
    <xf numFmtId="0" fontId="0" fillId="0" borderId="25" xfId="0" applyBorder="1"/>
    <xf numFmtId="164" fontId="4" fillId="0" borderId="0" xfId="0" applyNumberFormat="1" applyFont="1"/>
    <xf numFmtId="164" fontId="0" fillId="0" borderId="0" xfId="0" applyNumberFormat="1"/>
    <xf numFmtId="164" fontId="0" fillId="0" borderId="20" xfId="0" applyNumberFormat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164" fontId="0" fillId="0" borderId="27" xfId="42" applyFont="1" applyFill="1" applyBorder="1"/>
    <xf numFmtId="0" fontId="4" fillId="0" borderId="28" xfId="0" applyFont="1" applyBorder="1"/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/>
    <xf numFmtId="0" fontId="4" fillId="0" borderId="20" xfId="0" applyFont="1" applyBorder="1"/>
    <xf numFmtId="0" fontId="4" fillId="0" borderId="27" xfId="0" applyFont="1" applyBorder="1"/>
    <xf numFmtId="164" fontId="4" fillId="0" borderId="23" xfId="42" applyFont="1" applyFill="1" applyBorder="1"/>
    <xf numFmtId="0" fontId="4" fillId="0" borderId="24" xfId="0" applyFont="1" applyBorder="1"/>
    <xf numFmtId="0" fontId="4" fillId="0" borderId="30" xfId="0" applyFont="1" applyBorder="1"/>
    <xf numFmtId="0" fontId="4" fillId="0" borderId="31" xfId="0" applyFont="1" applyBorder="1" applyAlignment="1">
      <alignment wrapText="1"/>
    </xf>
    <xf numFmtId="0" fontId="0" fillId="0" borderId="32" xfId="0" quotePrefix="1" applyBorder="1"/>
    <xf numFmtId="0" fontId="4" fillId="0" borderId="32" xfId="0" applyFont="1" applyBorder="1"/>
    <xf numFmtId="164" fontId="4" fillId="0" borderId="33" xfId="42" applyFont="1" applyFill="1" applyBorder="1"/>
    <xf numFmtId="0" fontId="0" fillId="0" borderId="34" xfId="0" applyBorder="1"/>
    <xf numFmtId="0" fontId="0" fillId="0" borderId="35" xfId="0" applyBorder="1"/>
    <xf numFmtId="166" fontId="5" fillId="0" borderId="0" xfId="1" applyNumberFormat="1" applyFont="1" applyBorder="1" applyAlignment="1" applyProtection="1"/>
    <xf numFmtId="166" fontId="5" fillId="0" borderId="8" xfId="1" applyNumberFormat="1" applyFont="1" applyBorder="1"/>
    <xf numFmtId="166" fontId="5" fillId="0" borderId="0" xfId="1" applyNumberFormat="1" applyFont="1" applyBorder="1"/>
    <xf numFmtId="0" fontId="6" fillId="0" borderId="14" xfId="2" applyFont="1" applyBorder="1" applyAlignment="1">
      <alignment horizontal="center"/>
    </xf>
    <xf numFmtId="0" fontId="6" fillId="0" borderId="5" xfId="2" applyFont="1" applyBorder="1" applyAlignment="1">
      <alignment horizontal="right"/>
    </xf>
    <xf numFmtId="0" fontId="5" fillId="0" borderId="26" xfId="2" applyBorder="1"/>
    <xf numFmtId="0" fontId="5" fillId="0" borderId="41" xfId="2" applyBorder="1"/>
    <xf numFmtId="0" fontId="6" fillId="0" borderId="42" xfId="2" applyFont="1" applyBorder="1"/>
    <xf numFmtId="0" fontId="6" fillId="0" borderId="44" xfId="2" applyFont="1" applyBorder="1"/>
    <xf numFmtId="0" fontId="9" fillId="0" borderId="43" xfId="2" applyFont="1" applyBorder="1" applyAlignment="1">
      <alignment horizontal="center"/>
    </xf>
    <xf numFmtId="0" fontId="9" fillId="3" borderId="20" xfId="2" applyFont="1" applyFill="1" applyBorder="1"/>
    <xf numFmtId="0" fontId="5" fillId="2" borderId="20" xfId="2" applyFill="1" applyBorder="1" applyAlignment="1">
      <alignment horizontal="center" vertical="center" textRotation="90"/>
    </xf>
    <xf numFmtId="166" fontId="5" fillId="0" borderId="45" xfId="1" applyNumberFormat="1" applyFont="1" applyBorder="1"/>
    <xf numFmtId="0" fontId="5" fillId="5" borderId="20" xfId="2" applyFill="1" applyBorder="1"/>
    <xf numFmtId="0" fontId="5" fillId="5" borderId="0" xfId="2" applyFill="1"/>
    <xf numFmtId="0" fontId="5" fillId="5" borderId="20" xfId="2" applyFill="1" applyBorder="1" applyAlignment="1">
      <alignment vertical="center" textRotation="90"/>
    </xf>
    <xf numFmtId="166" fontId="5" fillId="1" borderId="1" xfId="1" applyNumberFormat="1" applyFont="1" applyFill="1" applyBorder="1"/>
    <xf numFmtId="166" fontId="5" fillId="1" borderId="45" xfId="1" applyNumberFormat="1" applyFont="1" applyFill="1" applyBorder="1"/>
    <xf numFmtId="166" fontId="5" fillId="1" borderId="9" xfId="1" applyNumberFormat="1" applyFont="1" applyFill="1" applyBorder="1"/>
    <xf numFmtId="166" fontId="5" fillId="1" borderId="46" xfId="1" applyNumberFormat="1" applyFont="1" applyFill="1" applyBorder="1"/>
    <xf numFmtId="166" fontId="5" fillId="3" borderId="1" xfId="1" applyNumberFormat="1" applyFont="1" applyFill="1" applyBorder="1" applyAlignment="1" applyProtection="1"/>
    <xf numFmtId="166" fontId="5" fillId="3" borderId="7" xfId="1" applyNumberFormat="1" applyFont="1" applyFill="1" applyBorder="1"/>
    <xf numFmtId="166" fontId="5" fillId="3" borderId="1" xfId="1" applyNumberFormat="1" applyFont="1" applyFill="1" applyBorder="1"/>
    <xf numFmtId="166" fontId="5" fillId="3" borderId="45" xfId="1" applyNumberFormat="1" applyFont="1" applyFill="1" applyBorder="1"/>
    <xf numFmtId="166" fontId="5" fillId="1" borderId="7" xfId="1" applyNumberFormat="1" applyFont="1" applyFill="1" applyBorder="1"/>
    <xf numFmtId="166" fontId="5" fillId="1" borderId="36" xfId="1" applyNumberFormat="1" applyFont="1" applyFill="1" applyBorder="1" applyAlignment="1" applyProtection="1"/>
    <xf numFmtId="166" fontId="5" fillId="3" borderId="1" xfId="1" applyNumberFormat="1" applyFont="1" applyFill="1" applyBorder="1" applyAlignment="1">
      <alignment horizontal="right"/>
    </xf>
    <xf numFmtId="166" fontId="5" fillId="3" borderId="48" xfId="1" applyNumberFormat="1" applyFont="1" applyFill="1" applyBorder="1"/>
    <xf numFmtId="166" fontId="5" fillId="1" borderId="1" xfId="1" applyNumberFormat="1" applyFont="1" applyFill="1" applyBorder="1" applyAlignment="1" applyProtection="1"/>
    <xf numFmtId="166" fontId="5" fillId="0" borderId="48" xfId="1" applyNumberFormat="1" applyFont="1" applyBorder="1"/>
    <xf numFmtId="166" fontId="5" fillId="1" borderId="6" xfId="1" applyNumberFormat="1" applyFont="1" applyFill="1" applyBorder="1"/>
    <xf numFmtId="166" fontId="5" fillId="5" borderId="1" xfId="1" applyNumberFormat="1" applyFont="1" applyFill="1" applyBorder="1" applyAlignment="1" applyProtection="1"/>
    <xf numFmtId="166" fontId="5" fillId="5" borderId="7" xfId="1" applyNumberFormat="1" applyFont="1" applyFill="1" applyBorder="1"/>
    <xf numFmtId="166" fontId="5" fillId="5" borderId="1" xfId="1" applyNumberFormat="1" applyFont="1" applyFill="1" applyBorder="1"/>
    <xf numFmtId="166" fontId="5" fillId="5" borderId="45" xfId="1" applyNumberFormat="1" applyFont="1" applyFill="1" applyBorder="1"/>
    <xf numFmtId="166" fontId="6" fillId="0" borderId="37" xfId="1" applyNumberFormat="1" applyFont="1" applyBorder="1"/>
    <xf numFmtId="166" fontId="5" fillId="0" borderId="39" xfId="1" applyNumberFormat="1" applyFont="1" applyBorder="1"/>
    <xf numFmtId="166" fontId="5" fillId="0" borderId="12" xfId="1" applyNumberFormat="1" applyFont="1" applyBorder="1"/>
    <xf numFmtId="166" fontId="5" fillId="1" borderId="14" xfId="1" applyNumberFormat="1" applyFont="1" applyFill="1" applyBorder="1"/>
    <xf numFmtId="166" fontId="5" fillId="0" borderId="0" xfId="1" applyNumberFormat="1" applyFont="1" applyFill="1" applyBorder="1" applyAlignment="1" applyProtection="1"/>
    <xf numFmtId="166" fontId="5" fillId="0" borderId="0" xfId="1" applyNumberFormat="1" applyFont="1" applyFill="1" applyBorder="1"/>
    <xf numFmtId="0" fontId="9" fillId="0" borderId="27" xfId="2" applyFont="1" applyBorder="1"/>
    <xf numFmtId="0" fontId="9" fillId="0" borderId="4" xfId="2" applyFont="1" applyBorder="1" applyAlignment="1">
      <alignment horizontal="right"/>
    </xf>
    <xf numFmtId="0" fontId="12" fillId="3" borderId="0" xfId="2" applyFont="1" applyFill="1" applyAlignment="1">
      <alignment horizontal="left"/>
    </xf>
    <xf numFmtId="0" fontId="13" fillId="0" borderId="40" xfId="2" applyFont="1" applyBorder="1"/>
    <xf numFmtId="0" fontId="9" fillId="0" borderId="20" xfId="2" applyFont="1" applyBorder="1"/>
    <xf numFmtId="0" fontId="5" fillId="0" borderId="45" xfId="2" applyBorder="1"/>
    <xf numFmtId="0" fontId="5" fillId="6" borderId="0" xfId="2" applyFill="1"/>
    <xf numFmtId="166" fontId="5" fillId="6" borderId="0" xfId="1" applyNumberFormat="1" applyFont="1" applyFill="1" applyBorder="1" applyAlignment="1" applyProtection="1"/>
    <xf numFmtId="0" fontId="14" fillId="6" borderId="0" xfId="2" applyFont="1" applyFill="1"/>
    <xf numFmtId="0" fontId="14" fillId="7" borderId="0" xfId="2" applyFont="1" applyFill="1"/>
    <xf numFmtId="166" fontId="5" fillId="7" borderId="47" xfId="1" applyNumberFormat="1" applyFont="1" applyFill="1" applyBorder="1"/>
    <xf numFmtId="166" fontId="5" fillId="0" borderId="45" xfId="1" applyNumberFormat="1" applyFont="1" applyFill="1" applyBorder="1"/>
    <xf numFmtId="166" fontId="5" fillId="0" borderId="7" xfId="1" applyNumberFormat="1" applyFont="1" applyFill="1" applyBorder="1"/>
    <xf numFmtId="166" fontId="5" fillId="7" borderId="36" xfId="1" applyNumberFormat="1" applyFont="1" applyFill="1" applyBorder="1"/>
    <xf numFmtId="166" fontId="5" fillId="7" borderId="9" xfId="1" applyNumberFormat="1" applyFont="1" applyFill="1" applyBorder="1"/>
    <xf numFmtId="0" fontId="6" fillId="8" borderId="10" xfId="2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center"/>
    </xf>
    <xf numFmtId="0" fontId="9" fillId="4" borderId="50" xfId="2" applyFont="1" applyFill="1" applyBorder="1" applyAlignment="1">
      <alignment horizontal="center"/>
    </xf>
    <xf numFmtId="166" fontId="5" fillId="4" borderId="38" xfId="1" applyNumberFormat="1" applyFont="1" applyFill="1" applyBorder="1"/>
    <xf numFmtId="166" fontId="5" fillId="4" borderId="37" xfId="1" applyNumberFormat="1" applyFont="1" applyFill="1" applyBorder="1"/>
    <xf numFmtId="0" fontId="5" fillId="1" borderId="0" xfId="2" applyFill="1"/>
    <xf numFmtId="0" fontId="5" fillId="1" borderId="8" xfId="2" applyFill="1" applyBorder="1"/>
    <xf numFmtId="0" fontId="14" fillId="9" borderId="0" xfId="2" applyFont="1" applyFill="1"/>
    <xf numFmtId="166" fontId="5" fillId="9" borderId="1" xfId="1" applyNumberFormat="1" applyFont="1" applyFill="1" applyBorder="1"/>
    <xf numFmtId="166" fontId="5" fillId="9" borderId="9" xfId="1" applyNumberFormat="1" applyFont="1" applyFill="1" applyBorder="1"/>
    <xf numFmtId="0" fontId="0" fillId="9" borderId="21" xfId="0" quotePrefix="1" applyFill="1" applyBorder="1"/>
    <xf numFmtId="164" fontId="4" fillId="9" borderId="23" xfId="42" applyFont="1" applyFill="1" applyBorder="1"/>
    <xf numFmtId="0" fontId="4" fillId="9" borderId="29" xfId="0" applyFont="1" applyFill="1" applyBorder="1"/>
    <xf numFmtId="0" fontId="4" fillId="9" borderId="22" xfId="0" applyFont="1" applyFill="1" applyBorder="1" applyAlignment="1">
      <alignment wrapText="1"/>
    </xf>
    <xf numFmtId="164" fontId="4" fillId="9" borderId="19" xfId="42" applyFont="1" applyFill="1" applyBorder="1"/>
    <xf numFmtId="0" fontId="15" fillId="0" borderId="0" xfId="0" applyFont="1"/>
    <xf numFmtId="166" fontId="5" fillId="6" borderId="1" xfId="1" applyNumberFormat="1" applyFont="1" applyFill="1" applyBorder="1"/>
    <xf numFmtId="166" fontId="5" fillId="6" borderId="9" xfId="1" applyNumberFormat="1" applyFont="1" applyFill="1" applyBorder="1"/>
    <xf numFmtId="0" fontId="5" fillId="6" borderId="8" xfId="2" applyFill="1" applyBorder="1"/>
    <xf numFmtId="166" fontId="5" fillId="6" borderId="8" xfId="1" applyNumberFormat="1" applyFont="1" applyFill="1" applyBorder="1"/>
    <xf numFmtId="166" fontId="5" fillId="6" borderId="36" xfId="1" applyNumberFormat="1" applyFont="1" applyFill="1" applyBorder="1"/>
    <xf numFmtId="166" fontId="5" fillId="9" borderId="1" xfId="1" applyNumberFormat="1" applyFont="1" applyFill="1" applyBorder="1" applyAlignment="1" applyProtection="1"/>
    <xf numFmtId="166" fontId="5" fillId="9" borderId="36" xfId="1" applyNumberFormat="1" applyFont="1" applyFill="1" applyBorder="1"/>
    <xf numFmtId="0" fontId="16" fillId="10" borderId="10" xfId="2" applyFont="1" applyFill="1" applyBorder="1"/>
    <xf numFmtId="0" fontId="17" fillId="10" borderId="53" xfId="2" applyFont="1" applyFill="1" applyBorder="1"/>
    <xf numFmtId="0" fontId="5" fillId="10" borderId="11" xfId="2" applyFill="1" applyBorder="1"/>
    <xf numFmtId="0" fontId="5" fillId="10" borderId="12" xfId="2" applyFill="1" applyBorder="1"/>
    <xf numFmtId="0" fontId="6" fillId="0" borderId="3" xfId="2" applyFont="1" applyBorder="1" applyAlignment="1">
      <alignment horizontal="center"/>
    </xf>
    <xf numFmtId="0" fontId="9" fillId="4" borderId="51" xfId="2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5" fillId="2" borderId="20" xfId="2" applyFill="1" applyBorder="1" applyAlignment="1">
      <alignment horizontal="center" vertical="center" textRotation="90"/>
    </xf>
    <xf numFmtId="0" fontId="5" fillId="2" borderId="20" xfId="2" applyFill="1" applyBorder="1" applyAlignment="1">
      <alignment horizontal="center" vertical="center" textRotation="90" wrapText="1"/>
    </xf>
    <xf numFmtId="0" fontId="0" fillId="0" borderId="5" xfId="0" applyBorder="1" applyAlignment="1"/>
    <xf numFmtId="0" fontId="0" fillId="0" borderId="43" xfId="0" applyBorder="1" applyAlignment="1"/>
  </cellXfs>
  <cellStyles count="71">
    <cellStyle name="Currency" xfId="1" builtinId="4"/>
    <cellStyle name="Followed Hyperlink" xfId="70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8" builtinId="9" hidden="1"/>
    <cellStyle name="Followed Hyperlink" xfId="66" builtinId="9" hidden="1"/>
    <cellStyle name="Followed Hyperlink" xfId="58" builtinId="9" hidden="1"/>
    <cellStyle name="Followed Hyperlink" xfId="50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9" builtinId="8" hidden="1"/>
    <cellStyle name="Hyperlink" xfId="67" builtinId="8" hidden="1"/>
    <cellStyle name="Hyperlink" xfId="59" builtinId="8" hidden="1"/>
    <cellStyle name="Hyperlink" xfId="5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4" builtinId="8" hidden="1"/>
    <cellStyle name="Hyperlink" xfId="12" builtinId="8" hidden="1"/>
    <cellStyle name="Hyperlink" xfId="14" builtinId="8" hidden="1"/>
    <cellStyle name="Hyperlink" xfId="16" builtinId="8" hidden="1"/>
    <cellStyle name="Hyperlink" xfId="20" builtinId="8" hidden="1"/>
    <cellStyle name="Hyperlink" xfId="22" builtinId="8" hidden="1"/>
    <cellStyle name="Hyperlink" xfId="18" builtinId="8" hidden="1"/>
    <cellStyle name="Hyperlink" xfId="8" builtinId="8" hidden="1"/>
    <cellStyle name="Hyperlink" xfId="10" builtinId="8" hidden="1"/>
    <cellStyle name="Hyperlink" xfId="6" builtinId="8" hidden="1"/>
    <cellStyle name="Hyperlink" xfId="4" builtinId="8" hidden="1"/>
    <cellStyle name="Normaal 2" xfId="2" xr:uid="{00000000-0005-0000-0000-000043000000}"/>
    <cellStyle name="Normal" xfId="0" builtinId="0"/>
    <cellStyle name="Valuta 2" xfId="3" xr:uid="{00000000-0005-0000-0000-000045000000}"/>
    <cellStyle name="Valuta 3" xfId="42" xr:uid="{00000000-0005-0000-0000-00004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1"/>
  <sheetViews>
    <sheetView tabSelected="1" zoomScale="110" zoomScaleNormal="110" workbookViewId="0">
      <pane xSplit="2" ySplit="7" topLeftCell="C21" activePane="bottomRight" state="frozen"/>
      <selection pane="bottomRight" activeCell="H31" sqref="H31"/>
      <selection pane="bottomLeft" activeCell="A9" sqref="A9"/>
      <selection pane="topRight" activeCell="C1" sqref="C1"/>
    </sheetView>
  </sheetViews>
  <sheetFormatPr defaultColWidth="8.875" defaultRowHeight="15"/>
  <cols>
    <col min="1" max="1" width="5" style="1" customWidth="1"/>
    <col min="2" max="2" width="19" style="1" customWidth="1"/>
    <col min="3" max="3" width="52.625" style="1" customWidth="1"/>
    <col min="4" max="4" width="18" style="1" customWidth="1"/>
    <col min="5" max="5" width="17.875" style="1" customWidth="1"/>
    <col min="6" max="6" width="16.625" style="1" customWidth="1"/>
    <col min="7" max="9" width="16.875" style="1" customWidth="1"/>
    <col min="10" max="10" width="18" style="1" customWidth="1"/>
    <col min="11" max="11" width="17.375" style="1" customWidth="1"/>
    <col min="12" max="16384" width="8.875" style="1"/>
  </cols>
  <sheetData>
    <row r="1" spans="2:9" ht="18" thickBot="1">
      <c r="B1" s="132" t="s">
        <v>0</v>
      </c>
      <c r="C1" s="133"/>
      <c r="D1" s="134"/>
      <c r="E1" s="134"/>
      <c r="F1" s="134"/>
      <c r="G1" s="134"/>
      <c r="H1" s="134"/>
      <c r="I1" s="135"/>
    </row>
    <row r="2" spans="2:9">
      <c r="B2" s="94"/>
      <c r="C2" s="97" t="s">
        <v>1</v>
      </c>
      <c r="D2" s="58"/>
      <c r="E2" s="58"/>
      <c r="F2" s="58"/>
      <c r="G2" s="58"/>
      <c r="H2" s="58"/>
      <c r="I2" s="59"/>
    </row>
    <row r="3" spans="2:9">
      <c r="B3" s="98"/>
      <c r="C3" s="102" t="s">
        <v>2</v>
      </c>
      <c r="I3" s="99"/>
    </row>
    <row r="4" spans="2:9">
      <c r="B4" s="98"/>
      <c r="C4" s="103" t="s">
        <v>3</v>
      </c>
      <c r="I4" s="99"/>
    </row>
    <row r="5" spans="2:9">
      <c r="B5" s="98"/>
      <c r="C5" s="116" t="s">
        <v>4</v>
      </c>
      <c r="I5" s="99"/>
    </row>
    <row r="6" spans="2:9" ht="15.95">
      <c r="B6" s="60" t="s">
        <v>5</v>
      </c>
      <c r="C6" s="3"/>
      <c r="D6" s="3"/>
      <c r="E6" s="57"/>
      <c r="F6" s="136" t="s">
        <v>6</v>
      </c>
      <c r="G6" s="141"/>
      <c r="H6" s="136" t="s">
        <v>7</v>
      </c>
      <c r="I6" s="142"/>
    </row>
    <row r="7" spans="2:9">
      <c r="B7" s="61"/>
      <c r="C7" s="2"/>
      <c r="D7" s="95" t="s">
        <v>8</v>
      </c>
      <c r="E7" s="95" t="s">
        <v>9</v>
      </c>
      <c r="F7" s="56" t="s">
        <v>10</v>
      </c>
      <c r="G7" s="11" t="s">
        <v>11</v>
      </c>
      <c r="H7" s="11" t="s">
        <v>10</v>
      </c>
      <c r="I7" s="62" t="s">
        <v>11</v>
      </c>
    </row>
    <row r="8" spans="2:9">
      <c r="B8" s="63" t="s">
        <v>12</v>
      </c>
      <c r="C8" s="96" t="s">
        <v>13</v>
      </c>
      <c r="D8" s="9"/>
      <c r="E8" s="9"/>
      <c r="F8" s="73"/>
      <c r="G8" s="74"/>
      <c r="H8" s="75"/>
      <c r="I8" s="76"/>
    </row>
    <row r="9" spans="2:9">
      <c r="B9" s="139"/>
      <c r="C9" s="1" t="s">
        <v>14</v>
      </c>
      <c r="D9" s="100"/>
      <c r="E9" s="101">
        <v>0</v>
      </c>
      <c r="F9" s="130">
        <f>D9*E9</f>
        <v>0</v>
      </c>
      <c r="G9" s="106"/>
      <c r="H9" s="69"/>
      <c r="I9" s="70"/>
    </row>
    <row r="10" spans="2:9">
      <c r="B10" s="139"/>
      <c r="C10" s="1" t="s">
        <v>15</v>
      </c>
      <c r="D10" s="100"/>
      <c r="E10" s="101">
        <v>0</v>
      </c>
      <c r="F10" s="130">
        <f>D10*E10</f>
        <v>0</v>
      </c>
      <c r="G10" s="106"/>
      <c r="H10" s="69"/>
      <c r="I10" s="70"/>
    </row>
    <row r="11" spans="2:9">
      <c r="B11" s="139"/>
      <c r="C11" s="1" t="s">
        <v>16</v>
      </c>
      <c r="D11" s="100"/>
      <c r="E11" s="101">
        <v>0</v>
      </c>
      <c r="F11" s="130">
        <f>D11*E11</f>
        <v>0</v>
      </c>
      <c r="G11" s="106"/>
      <c r="H11" s="69"/>
      <c r="I11" s="70"/>
    </row>
    <row r="12" spans="2:9">
      <c r="B12" s="139"/>
      <c r="C12" s="1" t="s">
        <v>17</v>
      </c>
      <c r="D12" s="100"/>
      <c r="E12" s="101">
        <v>0</v>
      </c>
      <c r="F12" s="130">
        <f>D12*E12</f>
        <v>0</v>
      </c>
      <c r="G12" s="106"/>
      <c r="H12" s="69"/>
      <c r="I12" s="70"/>
    </row>
    <row r="13" spans="2:9">
      <c r="B13" s="139"/>
      <c r="C13" s="1" t="s">
        <v>18</v>
      </c>
      <c r="D13" s="100"/>
      <c r="E13" s="101">
        <v>0</v>
      </c>
      <c r="F13" s="130">
        <f>D13*E13</f>
        <v>0</v>
      </c>
      <c r="G13" s="106"/>
      <c r="H13" s="69"/>
      <c r="I13" s="70"/>
    </row>
    <row r="14" spans="2:9">
      <c r="B14" s="139"/>
      <c r="C14" s="1" t="s">
        <v>19</v>
      </c>
      <c r="D14" s="100"/>
      <c r="E14" s="101">
        <v>0</v>
      </c>
      <c r="F14" s="130">
        <f>D14*E14</f>
        <v>0</v>
      </c>
      <c r="G14" s="106"/>
      <c r="H14" s="69"/>
      <c r="I14" s="70"/>
    </row>
    <row r="15" spans="2:9">
      <c r="B15" s="139"/>
      <c r="C15" s="1" t="s">
        <v>20</v>
      </c>
      <c r="D15" s="100"/>
      <c r="E15" s="101"/>
      <c r="F15" s="130"/>
      <c r="G15" s="106"/>
      <c r="H15" s="69"/>
      <c r="I15" s="70"/>
    </row>
    <row r="16" spans="2:9">
      <c r="B16" s="139"/>
      <c r="D16" s="100"/>
      <c r="E16" s="101"/>
      <c r="F16" s="130"/>
      <c r="G16" s="106"/>
      <c r="H16" s="69"/>
      <c r="I16" s="70"/>
    </row>
    <row r="17" spans="2:9" ht="15.95" thickBot="1">
      <c r="B17" s="139"/>
      <c r="C17" s="5" t="s">
        <v>21</v>
      </c>
      <c r="D17" s="127">
        <f>SUM(D9:D16)</f>
        <v>0</v>
      </c>
      <c r="E17" s="128"/>
      <c r="F17" s="131">
        <f>SUM(F9:F16)</f>
        <v>0</v>
      </c>
      <c r="G17" s="108">
        <f>SUM(G9:G16)</f>
        <v>0</v>
      </c>
      <c r="H17" s="71"/>
      <c r="I17" s="72"/>
    </row>
    <row r="18" spans="2:9" ht="15.95" thickTop="1">
      <c r="B18" s="63" t="s">
        <v>22</v>
      </c>
      <c r="C18" s="9"/>
      <c r="D18" s="9"/>
      <c r="E18" s="9"/>
      <c r="F18" s="75"/>
      <c r="G18" s="74"/>
      <c r="H18" s="75"/>
      <c r="I18" s="76"/>
    </row>
    <row r="19" spans="2:9" ht="14.1" customHeight="1">
      <c r="B19" s="64"/>
      <c r="C19" s="1" t="s">
        <v>23</v>
      </c>
      <c r="E19" s="93"/>
      <c r="F19" s="125">
        <f>E19</f>
        <v>0</v>
      </c>
      <c r="G19" s="106"/>
      <c r="H19" s="69"/>
      <c r="I19" s="70"/>
    </row>
    <row r="20" spans="2:9">
      <c r="B20" s="64"/>
      <c r="C20" s="1" t="s">
        <v>24</v>
      </c>
      <c r="E20" s="93"/>
      <c r="F20" s="125">
        <f>E20</f>
        <v>0</v>
      </c>
      <c r="G20" s="106"/>
      <c r="H20" s="69"/>
      <c r="I20" s="70"/>
    </row>
    <row r="21" spans="2:9">
      <c r="B21" s="64"/>
      <c r="E21" s="55"/>
      <c r="F21" s="125"/>
      <c r="G21" s="106"/>
      <c r="H21" s="69"/>
      <c r="I21" s="70"/>
    </row>
    <row r="22" spans="2:9" ht="15.95" thickBot="1">
      <c r="B22" s="64"/>
      <c r="C22" s="5" t="s">
        <v>25</v>
      </c>
      <c r="D22" s="5"/>
      <c r="E22" s="54"/>
      <c r="F22" s="129">
        <f>SUM(F19:F21)</f>
        <v>0</v>
      </c>
      <c r="G22" s="107">
        <f>SUM(G19:G21)</f>
        <v>0</v>
      </c>
      <c r="H22" s="71"/>
      <c r="I22" s="72"/>
    </row>
    <row r="23" spans="2:9" ht="15.95" thickTop="1">
      <c r="B23" s="63" t="s">
        <v>26</v>
      </c>
      <c r="C23" s="96" t="s">
        <v>27</v>
      </c>
      <c r="D23" s="9"/>
      <c r="E23" s="9"/>
      <c r="F23" s="75"/>
      <c r="G23" s="74"/>
      <c r="H23" s="75"/>
      <c r="I23" s="76"/>
    </row>
    <row r="24" spans="2:9">
      <c r="B24" s="64"/>
      <c r="C24" s="1" t="s">
        <v>28</v>
      </c>
      <c r="D24" s="114"/>
      <c r="E24" s="114"/>
      <c r="F24" s="69"/>
      <c r="G24" s="77"/>
      <c r="H24" s="117">
        <f>'Costs PhD member'!F14</f>
        <v>0</v>
      </c>
      <c r="I24" s="105"/>
    </row>
    <row r="25" spans="2:9">
      <c r="B25" s="64"/>
      <c r="C25" s="1" t="s">
        <v>29</v>
      </c>
      <c r="D25" s="114"/>
      <c r="E25" s="114"/>
      <c r="F25" s="69"/>
      <c r="G25" s="77"/>
      <c r="H25" s="117">
        <f>'Costs PhD nonmember'!F14</f>
        <v>0</v>
      </c>
      <c r="I25" s="105"/>
    </row>
    <row r="26" spans="2:9">
      <c r="B26" s="64"/>
      <c r="C26" s="1" t="s">
        <v>30</v>
      </c>
      <c r="D26" s="114"/>
      <c r="E26" s="114"/>
      <c r="F26" s="69"/>
      <c r="G26" s="77"/>
      <c r="H26" s="117">
        <f>'Costs senior member '!F14</f>
        <v>0</v>
      </c>
      <c r="I26" s="105"/>
    </row>
    <row r="27" spans="2:9">
      <c r="B27" s="64"/>
      <c r="C27" s="1" t="s">
        <v>31</v>
      </c>
      <c r="D27" s="114"/>
      <c r="E27" s="114"/>
      <c r="F27" s="69"/>
      <c r="G27" s="77"/>
      <c r="H27" s="117">
        <f>'Costs senior nonmember'!F14</f>
        <v>0</v>
      </c>
      <c r="I27" s="105"/>
    </row>
    <row r="28" spans="2:9">
      <c r="B28" s="64"/>
      <c r="C28" s="1" t="s">
        <v>32</v>
      </c>
      <c r="D28" s="114"/>
      <c r="E28" s="114"/>
      <c r="F28" s="69"/>
      <c r="G28" s="77"/>
      <c r="H28" s="117">
        <f>'Costs ReMa member'!F14</f>
        <v>0</v>
      </c>
      <c r="I28" s="105"/>
    </row>
    <row r="29" spans="2:9">
      <c r="B29" s="64"/>
      <c r="C29" s="1" t="s">
        <v>33</v>
      </c>
      <c r="D29" s="114"/>
      <c r="E29" s="114"/>
      <c r="F29" s="69"/>
      <c r="G29" s="77"/>
      <c r="H29" s="117">
        <f>'Costs ReMa nonmember'!F14</f>
        <v>0</v>
      </c>
      <c r="I29" s="105"/>
    </row>
    <row r="30" spans="2:9">
      <c r="B30" s="64"/>
      <c r="C30" s="1" t="s">
        <v>34</v>
      </c>
      <c r="D30" s="114"/>
      <c r="E30" s="114"/>
      <c r="F30" s="69"/>
      <c r="G30" s="77"/>
      <c r="H30" s="117">
        <v>0</v>
      </c>
      <c r="I30" s="105"/>
    </row>
    <row r="31" spans="2:9">
      <c r="B31" s="64"/>
      <c r="D31" s="114"/>
      <c r="E31" s="114"/>
      <c r="F31" s="69"/>
      <c r="G31" s="77"/>
      <c r="H31" s="117"/>
      <c r="I31" s="65"/>
    </row>
    <row r="32" spans="2:9" ht="15.95" thickBot="1">
      <c r="B32" s="64"/>
      <c r="C32" s="5" t="s">
        <v>35</v>
      </c>
      <c r="D32" s="115"/>
      <c r="E32" s="115"/>
      <c r="F32" s="78"/>
      <c r="G32" s="71"/>
      <c r="H32" s="118">
        <f>SUM(H24:H31)</f>
        <v>0</v>
      </c>
      <c r="I32" s="104">
        <f>SUM(I24:I31)</f>
        <v>0</v>
      </c>
    </row>
    <row r="33" spans="2:9" ht="15.95" thickTop="1">
      <c r="B33" s="63" t="s">
        <v>36</v>
      </c>
      <c r="C33" s="9"/>
      <c r="D33" s="10"/>
      <c r="E33" s="10"/>
      <c r="F33" s="79"/>
      <c r="G33" s="74"/>
      <c r="H33" s="75"/>
      <c r="I33" s="80"/>
    </row>
    <row r="34" spans="2:9">
      <c r="B34" s="140"/>
      <c r="C34" s="1" t="s">
        <v>36</v>
      </c>
      <c r="E34" s="92"/>
      <c r="F34" s="81"/>
      <c r="G34" s="77"/>
      <c r="H34" s="125">
        <f>D34*E34</f>
        <v>0</v>
      </c>
      <c r="I34" s="82"/>
    </row>
    <row r="35" spans="2:9">
      <c r="B35" s="140"/>
      <c r="C35" s="1" t="s">
        <v>37</v>
      </c>
      <c r="E35" s="53"/>
      <c r="F35" s="81"/>
      <c r="G35" s="77"/>
      <c r="H35" s="125">
        <f>D35*E35</f>
        <v>0</v>
      </c>
      <c r="I35" s="82"/>
    </row>
    <row r="36" spans="2:9">
      <c r="B36" s="140"/>
      <c r="C36" s="1" t="s">
        <v>38</v>
      </c>
      <c r="E36" s="53"/>
      <c r="F36" s="81"/>
      <c r="G36" s="77"/>
      <c r="H36" s="125">
        <f>D36*E36</f>
        <v>0</v>
      </c>
      <c r="I36" s="82"/>
    </row>
    <row r="37" spans="2:9">
      <c r="B37" s="140"/>
      <c r="C37" s="1" t="s">
        <v>39</v>
      </c>
      <c r="E37" s="53"/>
      <c r="F37" s="81"/>
      <c r="G37" s="77"/>
      <c r="H37" s="125">
        <f>D37*E37</f>
        <v>0</v>
      </c>
      <c r="I37" s="82"/>
    </row>
    <row r="38" spans="2:9">
      <c r="B38" s="140"/>
      <c r="E38" s="4"/>
      <c r="F38" s="81"/>
      <c r="G38" s="77"/>
      <c r="H38" s="125"/>
      <c r="I38" s="82"/>
    </row>
    <row r="39" spans="2:9">
      <c r="B39" s="140"/>
      <c r="E39" s="4"/>
      <c r="F39" s="81"/>
      <c r="G39" s="77"/>
      <c r="H39" s="125"/>
      <c r="I39" s="82"/>
    </row>
    <row r="40" spans="2:9" ht="15.95" thickBot="1">
      <c r="B40" s="140"/>
      <c r="C40" s="5" t="s">
        <v>40</v>
      </c>
      <c r="D40" s="5"/>
      <c r="E40" s="5"/>
      <c r="F40" s="78"/>
      <c r="G40" s="71"/>
      <c r="H40" s="126">
        <f>SUM(H34:H39)</f>
        <v>0</v>
      </c>
      <c r="I40" s="104">
        <f>SUM(I34:I39)</f>
        <v>0</v>
      </c>
    </row>
    <row r="41" spans="2:9" ht="15.95" thickTop="1">
      <c r="B41" s="63" t="s">
        <v>41</v>
      </c>
      <c r="C41" s="9"/>
      <c r="D41" s="9"/>
      <c r="E41" s="9"/>
      <c r="F41" s="73"/>
      <c r="G41" s="74"/>
      <c r="H41" s="75"/>
      <c r="I41" s="80"/>
    </row>
    <row r="42" spans="2:9">
      <c r="B42" s="140"/>
      <c r="C42" s="1" t="s">
        <v>42</v>
      </c>
      <c r="E42" s="4"/>
      <c r="F42" s="81"/>
      <c r="G42" s="77"/>
      <c r="H42" s="125">
        <v>0</v>
      </c>
      <c r="I42" s="82"/>
    </row>
    <row r="43" spans="2:9">
      <c r="B43" s="140"/>
      <c r="C43" s="1" t="s">
        <v>43</v>
      </c>
      <c r="E43" s="4"/>
      <c r="F43" s="81"/>
      <c r="G43" s="77"/>
      <c r="H43" s="125">
        <v>0</v>
      </c>
      <c r="I43" s="82"/>
    </row>
    <row r="44" spans="2:9">
      <c r="B44" s="140"/>
      <c r="C44" s="1" t="s">
        <v>44</v>
      </c>
      <c r="E44" s="4"/>
      <c r="F44" s="81"/>
      <c r="G44" s="77"/>
      <c r="H44" s="125">
        <v>0</v>
      </c>
      <c r="I44" s="82"/>
    </row>
    <row r="45" spans="2:9">
      <c r="B45" s="140"/>
      <c r="C45" s="1" t="s">
        <v>45</v>
      </c>
      <c r="E45" s="4"/>
      <c r="F45" s="81"/>
      <c r="G45" s="77"/>
      <c r="H45" s="125">
        <v>0</v>
      </c>
      <c r="I45" s="82"/>
    </row>
    <row r="46" spans="2:9">
      <c r="B46" s="140"/>
      <c r="E46" s="4"/>
      <c r="F46" s="81"/>
      <c r="G46" s="77"/>
      <c r="H46" s="125"/>
      <c r="I46" s="82"/>
    </row>
    <row r="47" spans="2:9">
      <c r="B47" s="140"/>
      <c r="F47" s="83"/>
      <c r="G47" s="91"/>
      <c r="H47" s="125"/>
      <c r="I47" s="82"/>
    </row>
    <row r="48" spans="2:9" ht="15.95" thickBot="1">
      <c r="B48" s="140"/>
      <c r="C48" s="5" t="s">
        <v>46</v>
      </c>
      <c r="D48" s="5"/>
      <c r="E48" s="5"/>
      <c r="F48" s="78"/>
      <c r="G48" s="71"/>
      <c r="H48" s="126">
        <f>SUM(H42:H47)</f>
        <v>0</v>
      </c>
      <c r="I48" s="104">
        <f>SUM(I42:I47)</f>
        <v>0</v>
      </c>
    </row>
    <row r="49" spans="2:11" ht="15.95" thickTop="1">
      <c r="B49" s="63" t="s">
        <v>47</v>
      </c>
      <c r="C49" s="9"/>
      <c r="D49" s="9"/>
      <c r="E49" s="9"/>
      <c r="F49" s="75"/>
      <c r="G49" s="74"/>
      <c r="H49" s="75"/>
      <c r="I49" s="80"/>
    </row>
    <row r="50" spans="2:11">
      <c r="B50" s="139"/>
      <c r="C50" s="1" t="s">
        <v>48</v>
      </c>
      <c r="E50" s="4"/>
      <c r="F50" s="81"/>
      <c r="G50" s="77"/>
      <c r="H50" s="125">
        <v>0</v>
      </c>
      <c r="I50" s="82"/>
    </row>
    <row r="51" spans="2:11">
      <c r="B51" s="139"/>
      <c r="E51" s="4"/>
      <c r="F51" s="81"/>
      <c r="G51" s="77"/>
      <c r="H51" s="125"/>
      <c r="I51" s="82"/>
    </row>
    <row r="52" spans="2:11">
      <c r="B52" s="139"/>
      <c r="E52" s="4"/>
      <c r="F52" s="81"/>
      <c r="G52" s="77"/>
      <c r="H52" s="125"/>
      <c r="I52" s="82"/>
    </row>
    <row r="53" spans="2:11" ht="15.95" thickBot="1">
      <c r="B53" s="139"/>
      <c r="C53" s="5" t="s">
        <v>49</v>
      </c>
      <c r="D53" s="5"/>
      <c r="E53" s="5"/>
      <c r="F53" s="78"/>
      <c r="G53" s="71"/>
      <c r="H53" s="126">
        <f>SUM(H50:H52)</f>
        <v>0</v>
      </c>
      <c r="I53" s="104">
        <f>SUM(I50:I52)</f>
        <v>0</v>
      </c>
    </row>
    <row r="54" spans="2:11" ht="15.95" thickTop="1">
      <c r="B54" s="63" t="s">
        <v>50</v>
      </c>
      <c r="C54" s="9"/>
      <c r="D54" s="9"/>
      <c r="E54" s="9"/>
      <c r="F54" s="75"/>
      <c r="G54" s="74"/>
      <c r="H54" s="75"/>
      <c r="I54" s="80"/>
    </row>
    <row r="55" spans="2:11">
      <c r="B55" s="139"/>
      <c r="C55" s="1" t="s">
        <v>51</v>
      </c>
      <c r="E55" s="6"/>
      <c r="F55" s="81"/>
      <c r="G55" s="77"/>
      <c r="H55" s="125">
        <v>0</v>
      </c>
      <c r="I55" s="82"/>
    </row>
    <row r="56" spans="2:11">
      <c r="B56" s="139"/>
      <c r="E56" s="6"/>
      <c r="F56" s="81"/>
      <c r="G56" s="77"/>
      <c r="H56" s="125"/>
      <c r="I56" s="82"/>
    </row>
    <row r="57" spans="2:11">
      <c r="B57" s="139"/>
      <c r="E57" s="6"/>
      <c r="F57" s="81"/>
      <c r="G57" s="77"/>
      <c r="H57" s="125"/>
      <c r="I57" s="82"/>
    </row>
    <row r="58" spans="2:11" ht="15.95" thickBot="1">
      <c r="B58" s="139"/>
      <c r="C58" s="5" t="s">
        <v>52</v>
      </c>
      <c r="D58" s="5"/>
      <c r="E58" s="5"/>
      <c r="F58" s="78"/>
      <c r="G58" s="71"/>
      <c r="H58" s="126">
        <f>SUM(H55:H57)</f>
        <v>0</v>
      </c>
      <c r="I58" s="104">
        <f>SUM(I55:I57)</f>
        <v>0</v>
      </c>
    </row>
    <row r="59" spans="2:11" ht="17.100000000000001" thickTop="1">
      <c r="B59" s="66"/>
      <c r="C59" s="67"/>
      <c r="D59" s="67"/>
      <c r="E59" s="67"/>
      <c r="F59" s="84"/>
      <c r="G59" s="85"/>
      <c r="H59" s="86"/>
      <c r="I59" s="87"/>
      <c r="J59" s="137" t="s">
        <v>53</v>
      </c>
      <c r="K59" s="138"/>
    </row>
    <row r="60" spans="2:11" ht="15.95" thickBot="1">
      <c r="B60" s="68"/>
      <c r="C60" s="67"/>
      <c r="D60" s="67"/>
      <c r="E60" s="67"/>
      <c r="F60" s="86"/>
      <c r="G60" s="85"/>
      <c r="H60" s="86"/>
      <c r="I60" s="87"/>
      <c r="J60" s="110" t="s">
        <v>10</v>
      </c>
      <c r="K60" s="111" t="s">
        <v>11</v>
      </c>
    </row>
    <row r="61" spans="2:11" ht="15.95" thickBot="1">
      <c r="B61" s="109" t="s">
        <v>54</v>
      </c>
      <c r="C61" s="7" t="s">
        <v>55</v>
      </c>
      <c r="D61" s="7"/>
      <c r="E61" s="7"/>
      <c r="F61" s="88">
        <f>F17+F22</f>
        <v>0</v>
      </c>
      <c r="G61" s="88">
        <f>G17+G22</f>
        <v>0</v>
      </c>
      <c r="H61" s="89">
        <f>H32+H40+H48+H53+H58</f>
        <v>0</v>
      </c>
      <c r="I61" s="90">
        <f>I32+I40+I48+I53+I58</f>
        <v>0</v>
      </c>
      <c r="J61" s="112">
        <f>F61-H61</f>
        <v>0</v>
      </c>
      <c r="K61" s="113">
        <f>G61-I61</f>
        <v>0</v>
      </c>
    </row>
  </sheetData>
  <mergeCells count="8">
    <mergeCell ref="H6:I6"/>
    <mergeCell ref="J59:K59"/>
    <mergeCell ref="B50:B53"/>
    <mergeCell ref="B55:B58"/>
    <mergeCell ref="B9:B17"/>
    <mergeCell ref="B34:B40"/>
    <mergeCell ref="B42:B48"/>
    <mergeCell ref="F6:G6"/>
  </mergeCells>
  <pageMargins left="0.75" right="0.75" top="1" bottom="1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2" sqref="A2"/>
    </sheetView>
  </sheetViews>
  <sheetFormatPr defaultColWidth="11" defaultRowHeight="15.95"/>
  <cols>
    <col min="1" max="1" width="30.5" customWidth="1"/>
    <col min="2" max="2" width="17.125" customWidth="1"/>
    <col min="3" max="3" width="10" customWidth="1"/>
    <col min="4" max="5" width="10.875" customWidth="1"/>
    <col min="6" max="6" width="13.125" customWidth="1"/>
    <col min="7" max="7" width="13.875" customWidth="1"/>
  </cols>
  <sheetData>
    <row r="1" spans="1:7" ht="18" thickTop="1">
      <c r="A1" s="52"/>
      <c r="B1" s="51"/>
      <c r="C1" s="50"/>
      <c r="D1" s="49" t="s">
        <v>56</v>
      </c>
      <c r="E1" s="48"/>
      <c r="F1" s="47" t="s">
        <v>57</v>
      </c>
    </row>
    <row r="2" spans="1:7" ht="17.100000000000001" thickBot="1">
      <c r="A2" s="119" t="s">
        <v>58</v>
      </c>
      <c r="B2" s="46" t="s">
        <v>59</v>
      </c>
      <c r="C2" s="45"/>
      <c r="D2" s="120">
        <f>' Budget Proposal'!E9</f>
        <v>0</v>
      </c>
      <c r="E2" s="44"/>
      <c r="F2" s="121">
        <f>' Budget Proposal'!D9</f>
        <v>0</v>
      </c>
    </row>
    <row r="3" spans="1:7">
      <c r="A3" s="33"/>
      <c r="B3" s="43" t="s">
        <v>60</v>
      </c>
      <c r="C3" s="42" t="s">
        <v>60</v>
      </c>
      <c r="D3" s="22"/>
      <c r="F3" s="41"/>
    </row>
    <row r="4" spans="1:7" ht="86.1" thickBot="1">
      <c r="A4" s="33"/>
      <c r="B4" s="18" t="s">
        <v>61</v>
      </c>
      <c r="C4" s="40" t="s">
        <v>62</v>
      </c>
      <c r="D4" s="39" t="s">
        <v>63</v>
      </c>
      <c r="E4" s="39" t="s">
        <v>64</v>
      </c>
      <c r="F4" s="38" t="s">
        <v>65</v>
      </c>
    </row>
    <row r="5" spans="1:7">
      <c r="A5" s="37" t="s">
        <v>66</v>
      </c>
      <c r="B5" s="36">
        <f>4.2*1.21</f>
        <v>5.0819999999999999</v>
      </c>
      <c r="C5" s="35"/>
      <c r="D5" s="34"/>
      <c r="E5" s="34"/>
      <c r="F5" s="17"/>
    </row>
    <row r="6" spans="1:7">
      <c r="A6" s="33"/>
      <c r="B6" s="18"/>
      <c r="C6" s="18"/>
      <c r="F6" s="17"/>
    </row>
    <row r="7" spans="1:7">
      <c r="A7" s="23" t="s">
        <v>62</v>
      </c>
      <c r="B7" s="18"/>
      <c r="C7" s="18"/>
      <c r="F7" s="17"/>
    </row>
    <row r="8" spans="1:7">
      <c r="A8" s="33" t="s">
        <v>67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>
      <c r="A9" s="33" t="s">
        <v>68</v>
      </c>
      <c r="B9" s="18" t="s">
        <v>69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>
      <c r="A10" s="33" t="s">
        <v>70</v>
      </c>
      <c r="B10" s="18" t="s">
        <v>69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>
      <c r="A11" s="33" t="s">
        <v>71</v>
      </c>
      <c r="B11" s="18" t="s">
        <v>72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.100000000000001" thickBot="1">
      <c r="A12" s="29" t="s">
        <v>73</v>
      </c>
      <c r="B12" s="28" t="s">
        <v>72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.100000000000001">
      <c r="A13" s="23" t="s">
        <v>74</v>
      </c>
      <c r="B13" s="18"/>
      <c r="C13" s="18"/>
      <c r="E13" s="22"/>
      <c r="F13" s="122" t="s">
        <v>75</v>
      </c>
      <c r="G13" s="8"/>
    </row>
    <row r="14" spans="1:7">
      <c r="A14" s="20" t="s">
        <v>76</v>
      </c>
      <c r="B14" s="19">
        <f>5*1.21</f>
        <v>6.05</v>
      </c>
      <c r="C14" s="18"/>
      <c r="F14" s="123">
        <f>(F8+F9+F10+F11+F12)/5</f>
        <v>0</v>
      </c>
      <c r="G14" s="22" t="s">
        <v>77</v>
      </c>
    </row>
    <row r="15" spans="1:7">
      <c r="A15" s="21" t="s">
        <v>78</v>
      </c>
      <c r="B15" s="19">
        <f>5*1.21</f>
        <v>6.05</v>
      </c>
      <c r="C15" s="18"/>
      <c r="F15" s="17"/>
    </row>
    <row r="16" spans="1:7">
      <c r="A16" s="20" t="s">
        <v>79</v>
      </c>
      <c r="B16" s="19">
        <f>5*1.21</f>
        <v>6.05</v>
      </c>
      <c r="C16" s="18"/>
      <c r="F16" s="17"/>
    </row>
    <row r="17" spans="1:6" ht="17.100000000000001" thickBot="1">
      <c r="A17" s="16" t="s">
        <v>80</v>
      </c>
      <c r="B17" s="15">
        <f>5*1.21</f>
        <v>6.05</v>
      </c>
      <c r="C17" s="14"/>
      <c r="D17" s="13"/>
      <c r="E17" s="13"/>
      <c r="F17" s="12"/>
    </row>
    <row r="18" spans="1:6" ht="17.100000000000001" thickTop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B7E6-B08B-794A-A2ED-74F69F0E50F5}">
  <dimension ref="A1:G18"/>
  <sheetViews>
    <sheetView workbookViewId="0">
      <selection activeCell="G14" sqref="G14"/>
    </sheetView>
  </sheetViews>
  <sheetFormatPr defaultColWidth="11" defaultRowHeight="15.95"/>
  <cols>
    <col min="1" max="1" width="30.5" customWidth="1"/>
    <col min="2" max="2" width="17.125" customWidth="1"/>
    <col min="3" max="3" width="10" customWidth="1"/>
    <col min="4" max="5" width="10.875" customWidth="1"/>
    <col min="6" max="6" width="13.125" customWidth="1"/>
    <col min="7" max="7" width="13.875" customWidth="1"/>
  </cols>
  <sheetData>
    <row r="1" spans="1:7" ht="18" thickTop="1">
      <c r="A1" s="52"/>
      <c r="B1" s="51"/>
      <c r="C1" s="50"/>
      <c r="D1" s="49" t="s">
        <v>56</v>
      </c>
      <c r="E1" s="48"/>
      <c r="F1" s="47" t="s">
        <v>57</v>
      </c>
    </row>
    <row r="2" spans="1:7" ht="17.100000000000001" thickBot="1">
      <c r="A2" s="119" t="s">
        <v>58</v>
      </c>
      <c r="B2" s="46" t="s">
        <v>59</v>
      </c>
      <c r="C2" s="45"/>
      <c r="D2" s="120">
        <f>' Budget Proposal'!E10</f>
        <v>0</v>
      </c>
      <c r="E2" s="44"/>
      <c r="F2" s="121">
        <f>' Budget Proposal'!D10</f>
        <v>0</v>
      </c>
    </row>
    <row r="3" spans="1:7">
      <c r="A3" s="33"/>
      <c r="B3" s="43" t="s">
        <v>60</v>
      </c>
      <c r="C3" s="42" t="s">
        <v>60</v>
      </c>
      <c r="D3" s="22"/>
      <c r="F3" s="41"/>
    </row>
    <row r="4" spans="1:7" ht="86.1" thickBot="1">
      <c r="A4" s="33"/>
      <c r="B4" s="18" t="s">
        <v>61</v>
      </c>
      <c r="C4" s="40" t="s">
        <v>62</v>
      </c>
      <c r="D4" s="39" t="s">
        <v>63</v>
      </c>
      <c r="E4" s="39" t="s">
        <v>64</v>
      </c>
      <c r="F4" s="38" t="s">
        <v>65</v>
      </c>
    </row>
    <row r="5" spans="1:7">
      <c r="A5" s="37" t="s">
        <v>66</v>
      </c>
      <c r="B5" s="36">
        <f>4.2*1.21</f>
        <v>5.0819999999999999</v>
      </c>
      <c r="C5" s="35"/>
      <c r="D5" s="34"/>
      <c r="E5" s="34"/>
      <c r="F5" s="17"/>
    </row>
    <row r="6" spans="1:7">
      <c r="A6" s="33"/>
      <c r="B6" s="18"/>
      <c r="C6" s="18"/>
      <c r="F6" s="17"/>
    </row>
    <row r="7" spans="1:7">
      <c r="A7" s="23" t="s">
        <v>62</v>
      </c>
      <c r="B7" s="18"/>
      <c r="C7" s="18"/>
      <c r="F7" s="17"/>
    </row>
    <row r="8" spans="1:7">
      <c r="A8" s="33" t="s">
        <v>67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>
      <c r="A9" s="33" t="s">
        <v>68</v>
      </c>
      <c r="B9" s="18" t="s">
        <v>69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>
      <c r="A10" s="33" t="s">
        <v>70</v>
      </c>
      <c r="B10" s="18" t="s">
        <v>69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>
      <c r="A11" s="33" t="s">
        <v>71</v>
      </c>
      <c r="B11" s="18" t="s">
        <v>72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.100000000000001" thickBot="1">
      <c r="A12" s="29" t="s">
        <v>73</v>
      </c>
      <c r="B12" s="28" t="s">
        <v>72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.100000000000001">
      <c r="A13" s="23" t="s">
        <v>74</v>
      </c>
      <c r="B13" s="18"/>
      <c r="C13" s="18"/>
      <c r="E13" s="22"/>
      <c r="F13" s="122" t="s">
        <v>75</v>
      </c>
      <c r="G13" s="8"/>
    </row>
    <row r="14" spans="1:7">
      <c r="A14" s="20" t="s">
        <v>76</v>
      </c>
      <c r="B14" s="19">
        <f>5*1.21</f>
        <v>6.05</v>
      </c>
      <c r="C14" s="18"/>
      <c r="F14" s="123">
        <f>(F8+F9+F10+F11+F12)/5</f>
        <v>0</v>
      </c>
      <c r="G14" s="22" t="s">
        <v>77</v>
      </c>
    </row>
    <row r="15" spans="1:7">
      <c r="A15" s="21" t="s">
        <v>78</v>
      </c>
      <c r="B15" s="19">
        <f>5*1.21</f>
        <v>6.05</v>
      </c>
      <c r="C15" s="18"/>
      <c r="F15" s="17"/>
    </row>
    <row r="16" spans="1:7">
      <c r="A16" s="20" t="s">
        <v>79</v>
      </c>
      <c r="B16" s="19">
        <f>5*1.21</f>
        <v>6.05</v>
      </c>
      <c r="C16" s="18"/>
      <c r="F16" s="17"/>
    </row>
    <row r="17" spans="1:6" ht="17.100000000000001" thickBot="1">
      <c r="A17" s="16" t="s">
        <v>80</v>
      </c>
      <c r="B17" s="15">
        <f>5*1.21</f>
        <v>6.05</v>
      </c>
      <c r="C17" s="14"/>
      <c r="D17" s="13"/>
      <c r="E17" s="13"/>
      <c r="F17" s="12"/>
    </row>
    <row r="18" spans="1:6" ht="17.100000000000001" thickTop="1"/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9D74-4F74-454A-AC66-24E7E75351D8}">
  <dimension ref="A1:G18"/>
  <sheetViews>
    <sheetView workbookViewId="0">
      <selection activeCell="F2" sqref="F2"/>
    </sheetView>
  </sheetViews>
  <sheetFormatPr defaultColWidth="11" defaultRowHeight="15.95"/>
  <cols>
    <col min="1" max="1" width="30.5" customWidth="1"/>
    <col min="2" max="2" width="17.125" customWidth="1"/>
    <col min="3" max="3" width="10" customWidth="1"/>
    <col min="4" max="5" width="10.875" customWidth="1"/>
    <col min="6" max="6" width="13.125" customWidth="1"/>
    <col min="7" max="7" width="13.875" customWidth="1"/>
  </cols>
  <sheetData>
    <row r="1" spans="1:7" ht="18" thickTop="1">
      <c r="A1" s="52"/>
      <c r="B1" s="51"/>
      <c r="C1" s="50"/>
      <c r="D1" s="49" t="s">
        <v>56</v>
      </c>
      <c r="E1" s="48"/>
      <c r="F1" s="47" t="s">
        <v>57</v>
      </c>
    </row>
    <row r="2" spans="1:7" ht="17.100000000000001" thickBot="1">
      <c r="A2" s="119" t="s">
        <v>58</v>
      </c>
      <c r="B2" s="46" t="s">
        <v>59</v>
      </c>
      <c r="C2" s="45"/>
      <c r="D2" s="120">
        <f>' Budget Proposal'!E11</f>
        <v>0</v>
      </c>
      <c r="E2" s="44"/>
      <c r="F2" s="121">
        <f>' Budget Proposal'!D11</f>
        <v>0</v>
      </c>
    </row>
    <row r="3" spans="1:7">
      <c r="A3" s="33"/>
      <c r="B3" s="43" t="s">
        <v>60</v>
      </c>
      <c r="C3" s="42" t="s">
        <v>60</v>
      </c>
      <c r="D3" s="22"/>
      <c r="F3" s="41"/>
    </row>
    <row r="4" spans="1:7" ht="86.1" thickBot="1">
      <c r="A4" s="33"/>
      <c r="B4" s="18" t="s">
        <v>61</v>
      </c>
      <c r="C4" s="40" t="s">
        <v>62</v>
      </c>
      <c r="D4" s="39" t="s">
        <v>63</v>
      </c>
      <c r="E4" s="39" t="s">
        <v>64</v>
      </c>
      <c r="F4" s="38" t="s">
        <v>65</v>
      </c>
    </row>
    <row r="5" spans="1:7">
      <c r="A5" s="37" t="s">
        <v>66</v>
      </c>
      <c r="B5" s="36">
        <f>4.2*1.21</f>
        <v>5.0819999999999999</v>
      </c>
      <c r="C5" s="35"/>
      <c r="D5" s="34"/>
      <c r="E5" s="34"/>
      <c r="F5" s="17"/>
    </row>
    <row r="6" spans="1:7">
      <c r="A6" s="33"/>
      <c r="B6" s="18"/>
      <c r="C6" s="18"/>
      <c r="F6" s="17"/>
    </row>
    <row r="7" spans="1:7">
      <c r="A7" s="23" t="s">
        <v>62</v>
      </c>
      <c r="B7" s="18"/>
      <c r="C7" s="18"/>
      <c r="F7" s="17"/>
    </row>
    <row r="8" spans="1:7">
      <c r="A8" s="33" t="s">
        <v>67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>
      <c r="A9" s="33" t="s">
        <v>68</v>
      </c>
      <c r="B9" s="18" t="s">
        <v>69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>
      <c r="A10" s="33" t="s">
        <v>70</v>
      </c>
      <c r="B10" s="18" t="s">
        <v>69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>
      <c r="A11" s="33" t="s">
        <v>71</v>
      </c>
      <c r="B11" s="18" t="s">
        <v>72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.100000000000001" thickBot="1">
      <c r="A12" s="29" t="s">
        <v>73</v>
      </c>
      <c r="B12" s="28" t="s">
        <v>72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.100000000000001">
      <c r="A13" s="23" t="s">
        <v>74</v>
      </c>
      <c r="B13" s="18"/>
      <c r="C13" s="18"/>
      <c r="E13" s="22"/>
      <c r="F13" s="122" t="s">
        <v>75</v>
      </c>
      <c r="G13" s="8"/>
    </row>
    <row r="14" spans="1:7">
      <c r="A14" s="20" t="s">
        <v>76</v>
      </c>
      <c r="B14" s="19">
        <f>5*1.21</f>
        <v>6.05</v>
      </c>
      <c r="C14" s="18"/>
      <c r="F14" s="123">
        <f>(F8+F9+F10+F11+F12)/5</f>
        <v>0</v>
      </c>
      <c r="G14" t="s">
        <v>77</v>
      </c>
    </row>
    <row r="15" spans="1:7">
      <c r="A15" s="21" t="s">
        <v>78</v>
      </c>
      <c r="B15" s="19">
        <f>5*1.21</f>
        <v>6.05</v>
      </c>
      <c r="C15" s="18"/>
      <c r="F15" s="17"/>
    </row>
    <row r="16" spans="1:7">
      <c r="A16" s="20" t="s">
        <v>79</v>
      </c>
      <c r="B16" s="19">
        <f>5*1.21</f>
        <v>6.05</v>
      </c>
      <c r="C16" s="18"/>
      <c r="F16" s="17"/>
    </row>
    <row r="17" spans="1:6" ht="17.100000000000001" thickBot="1">
      <c r="A17" s="16" t="s">
        <v>80</v>
      </c>
      <c r="B17" s="15">
        <f>5*1.21</f>
        <v>6.05</v>
      </c>
      <c r="C17" s="14"/>
      <c r="D17" s="13"/>
      <c r="E17" s="13"/>
      <c r="F17" s="12"/>
    </row>
    <row r="18" spans="1:6" ht="17.100000000000001" thickTop="1"/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8CB7-B5CC-6445-A32E-3D4BD4A6AF1C}">
  <dimension ref="A1:G18"/>
  <sheetViews>
    <sheetView workbookViewId="0">
      <selection activeCell="A2" sqref="A2"/>
    </sheetView>
  </sheetViews>
  <sheetFormatPr defaultColWidth="11" defaultRowHeight="15.95"/>
  <cols>
    <col min="1" max="1" width="30.5" customWidth="1"/>
    <col min="2" max="2" width="17.125" customWidth="1"/>
    <col min="3" max="3" width="10" customWidth="1"/>
    <col min="4" max="5" width="10.875" customWidth="1"/>
    <col min="6" max="6" width="13.125" customWidth="1"/>
    <col min="7" max="7" width="13.875" customWidth="1"/>
  </cols>
  <sheetData>
    <row r="1" spans="1:7" ht="18" thickTop="1">
      <c r="A1" s="52"/>
      <c r="B1" s="51"/>
      <c r="C1" s="50"/>
      <c r="D1" s="49" t="s">
        <v>56</v>
      </c>
      <c r="E1" s="48"/>
      <c r="F1" s="47" t="s">
        <v>57</v>
      </c>
    </row>
    <row r="2" spans="1:7" ht="17.100000000000001" thickBot="1">
      <c r="A2" s="119" t="s">
        <v>58</v>
      </c>
      <c r="B2" s="46" t="s">
        <v>59</v>
      </c>
      <c r="C2" s="45"/>
      <c r="D2" s="120">
        <f>' Budget Proposal'!E12</f>
        <v>0</v>
      </c>
      <c r="E2" s="44"/>
      <c r="F2" s="121">
        <f>' Budget Proposal'!D12</f>
        <v>0</v>
      </c>
    </row>
    <row r="3" spans="1:7">
      <c r="A3" s="33"/>
      <c r="B3" s="43" t="s">
        <v>60</v>
      </c>
      <c r="C3" s="42" t="s">
        <v>60</v>
      </c>
      <c r="D3" s="22"/>
      <c r="F3" s="41"/>
    </row>
    <row r="4" spans="1:7" ht="86.1" thickBot="1">
      <c r="A4" s="33"/>
      <c r="B4" s="18" t="s">
        <v>61</v>
      </c>
      <c r="C4" s="40" t="s">
        <v>62</v>
      </c>
      <c r="D4" s="39" t="s">
        <v>63</v>
      </c>
      <c r="E4" s="39" t="s">
        <v>64</v>
      </c>
      <c r="F4" s="38" t="s">
        <v>65</v>
      </c>
    </row>
    <row r="5" spans="1:7">
      <c r="A5" s="37" t="s">
        <v>66</v>
      </c>
      <c r="B5" s="36">
        <f>4.2*1.21</f>
        <v>5.0819999999999999</v>
      </c>
      <c r="C5" s="35"/>
      <c r="D5" s="34"/>
      <c r="E5" s="34"/>
      <c r="F5" s="17"/>
    </row>
    <row r="6" spans="1:7">
      <c r="A6" s="33"/>
      <c r="B6" s="18"/>
      <c r="C6" s="18"/>
      <c r="F6" s="17"/>
    </row>
    <row r="7" spans="1:7">
      <c r="A7" s="23" t="s">
        <v>62</v>
      </c>
      <c r="B7" s="18"/>
      <c r="C7" s="18"/>
      <c r="F7" s="17"/>
    </row>
    <row r="8" spans="1:7">
      <c r="A8" s="33" t="s">
        <v>67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>
      <c r="A9" s="33" t="s">
        <v>68</v>
      </c>
      <c r="B9" s="18" t="s">
        <v>69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>
      <c r="A10" s="33" t="s">
        <v>70</v>
      </c>
      <c r="B10" s="18" t="s">
        <v>69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>
      <c r="A11" s="33" t="s">
        <v>71</v>
      </c>
      <c r="B11" s="18" t="s">
        <v>72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.100000000000001" thickBot="1">
      <c r="A12" s="29" t="s">
        <v>73</v>
      </c>
      <c r="B12" s="28" t="s">
        <v>72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.100000000000001">
      <c r="A13" s="23" t="s">
        <v>74</v>
      </c>
      <c r="B13" s="18"/>
      <c r="C13" s="18"/>
      <c r="E13" s="22"/>
      <c r="F13" s="122" t="s">
        <v>75</v>
      </c>
      <c r="G13" s="8"/>
    </row>
    <row r="14" spans="1:7">
      <c r="A14" s="20" t="s">
        <v>76</v>
      </c>
      <c r="B14" s="19">
        <f>5*1.21</f>
        <v>6.05</v>
      </c>
      <c r="C14" s="18"/>
      <c r="F14" s="123">
        <f>(F8+F9+F10+F11+F12)/5</f>
        <v>0</v>
      </c>
      <c r="G14" s="124" t="s">
        <v>77</v>
      </c>
    </row>
    <row r="15" spans="1:7">
      <c r="A15" s="21" t="s">
        <v>78</v>
      </c>
      <c r="B15" s="19">
        <f>5*1.21</f>
        <v>6.05</v>
      </c>
      <c r="C15" s="18"/>
      <c r="F15" s="17"/>
    </row>
    <row r="16" spans="1:7">
      <c r="A16" s="20" t="s">
        <v>79</v>
      </c>
      <c r="B16" s="19">
        <f>5*1.21</f>
        <v>6.05</v>
      </c>
      <c r="C16" s="18"/>
      <c r="F16" s="17"/>
    </row>
    <row r="17" spans="1:6" ht="17.100000000000001" thickBot="1">
      <c r="A17" s="16" t="s">
        <v>80</v>
      </c>
      <c r="B17" s="15">
        <f>5*1.21</f>
        <v>6.05</v>
      </c>
      <c r="C17" s="14"/>
      <c r="D17" s="13"/>
      <c r="E17" s="13"/>
      <c r="F17" s="12"/>
    </row>
    <row r="18" spans="1:6" ht="17.100000000000001" thickTop="1"/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1FA6-AD89-6D43-A08B-6E84E2558259}">
  <dimension ref="A1:G18"/>
  <sheetViews>
    <sheetView workbookViewId="0">
      <selection activeCell="G14" sqref="G14"/>
    </sheetView>
  </sheetViews>
  <sheetFormatPr defaultColWidth="11" defaultRowHeight="15.95"/>
  <cols>
    <col min="1" max="1" width="30.5" customWidth="1"/>
    <col min="2" max="2" width="17.125" customWidth="1"/>
    <col min="3" max="3" width="10" customWidth="1"/>
    <col min="4" max="5" width="10.875" customWidth="1"/>
    <col min="6" max="6" width="13.125" customWidth="1"/>
    <col min="7" max="7" width="13.875" customWidth="1"/>
  </cols>
  <sheetData>
    <row r="1" spans="1:7" ht="18" thickTop="1">
      <c r="A1" s="52"/>
      <c r="B1" s="51"/>
      <c r="C1" s="50"/>
      <c r="D1" s="49" t="s">
        <v>56</v>
      </c>
      <c r="E1" s="48"/>
      <c r="F1" s="47" t="s">
        <v>57</v>
      </c>
    </row>
    <row r="2" spans="1:7" ht="17.100000000000001" thickBot="1">
      <c r="A2" s="119" t="s">
        <v>58</v>
      </c>
      <c r="B2" s="46" t="s">
        <v>59</v>
      </c>
      <c r="C2" s="45"/>
      <c r="D2" s="120">
        <f>' Budget Proposal'!E13</f>
        <v>0</v>
      </c>
      <c r="E2" s="44"/>
      <c r="F2" s="121">
        <f>' Budget Proposal'!D13</f>
        <v>0</v>
      </c>
    </row>
    <row r="3" spans="1:7">
      <c r="A3" s="33"/>
      <c r="B3" s="43" t="s">
        <v>60</v>
      </c>
      <c r="C3" s="42" t="s">
        <v>60</v>
      </c>
      <c r="D3" s="22"/>
      <c r="F3" s="41"/>
    </row>
    <row r="4" spans="1:7" ht="86.1" thickBot="1">
      <c r="A4" s="33"/>
      <c r="B4" s="18" t="s">
        <v>61</v>
      </c>
      <c r="C4" s="40" t="s">
        <v>62</v>
      </c>
      <c r="D4" s="39" t="s">
        <v>63</v>
      </c>
      <c r="E4" s="39" t="s">
        <v>64</v>
      </c>
      <c r="F4" s="38" t="s">
        <v>65</v>
      </c>
    </row>
    <row r="5" spans="1:7">
      <c r="A5" s="37" t="s">
        <v>66</v>
      </c>
      <c r="B5" s="36">
        <f>4.2*1.21</f>
        <v>5.0819999999999999</v>
      </c>
      <c r="C5" s="35"/>
      <c r="D5" s="34"/>
      <c r="E5" s="34"/>
      <c r="F5" s="17"/>
    </row>
    <row r="6" spans="1:7">
      <c r="A6" s="33"/>
      <c r="B6" s="18"/>
      <c r="C6" s="18"/>
      <c r="F6" s="17"/>
    </row>
    <row r="7" spans="1:7">
      <c r="A7" s="23" t="s">
        <v>62</v>
      </c>
      <c r="B7" s="18"/>
      <c r="C7" s="18"/>
      <c r="F7" s="17"/>
    </row>
    <row r="8" spans="1:7">
      <c r="A8" s="33" t="s">
        <v>67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>
      <c r="A9" s="33" t="s">
        <v>68</v>
      </c>
      <c r="B9" s="18" t="s">
        <v>69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>
      <c r="A10" s="33" t="s">
        <v>70</v>
      </c>
      <c r="B10" s="18" t="s">
        <v>69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>
      <c r="A11" s="33" t="s">
        <v>71</v>
      </c>
      <c r="B11" s="18" t="s">
        <v>72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.100000000000001" thickBot="1">
      <c r="A12" s="29" t="s">
        <v>73</v>
      </c>
      <c r="B12" s="28" t="s">
        <v>72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.100000000000001">
      <c r="A13" s="23" t="s">
        <v>74</v>
      </c>
      <c r="B13" s="18"/>
      <c r="C13" s="18"/>
      <c r="E13" s="22"/>
      <c r="F13" s="122" t="s">
        <v>75</v>
      </c>
      <c r="G13" s="8"/>
    </row>
    <row r="14" spans="1:7">
      <c r="A14" s="20" t="s">
        <v>76</v>
      </c>
      <c r="B14" s="19">
        <f>5*1.21</f>
        <v>6.05</v>
      </c>
      <c r="C14" s="18"/>
      <c r="F14" s="123">
        <f>(F8+F9+F10+F11+F12)/5</f>
        <v>0</v>
      </c>
      <c r="G14" s="22" t="s">
        <v>77</v>
      </c>
    </row>
    <row r="15" spans="1:7">
      <c r="A15" s="21" t="s">
        <v>78</v>
      </c>
      <c r="B15" s="19">
        <f>5*1.21</f>
        <v>6.05</v>
      </c>
      <c r="C15" s="18"/>
      <c r="F15" s="17"/>
    </row>
    <row r="16" spans="1:7">
      <c r="A16" s="20" t="s">
        <v>79</v>
      </c>
      <c r="B16" s="19">
        <f>5*1.21</f>
        <v>6.05</v>
      </c>
      <c r="C16" s="18"/>
      <c r="F16" s="17"/>
    </row>
    <row r="17" spans="1:6" ht="17.100000000000001" thickBot="1">
      <c r="A17" s="16" t="s">
        <v>80</v>
      </c>
      <c r="B17" s="15">
        <f>5*1.21</f>
        <v>6.05</v>
      </c>
      <c r="C17" s="14"/>
      <c r="D17" s="13"/>
      <c r="E17" s="13"/>
      <c r="F17" s="12"/>
    </row>
    <row r="18" spans="1:6" ht="17.100000000000001" thickTop="1"/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1C25-B24F-D348-A5BA-D8A37268B667}">
  <dimension ref="A1:G18"/>
  <sheetViews>
    <sheetView workbookViewId="0">
      <selection activeCell="G14" sqref="G14"/>
    </sheetView>
  </sheetViews>
  <sheetFormatPr defaultColWidth="11" defaultRowHeight="15.95"/>
  <cols>
    <col min="1" max="1" width="30.5" customWidth="1"/>
    <col min="2" max="2" width="17.125" customWidth="1"/>
    <col min="3" max="3" width="10" customWidth="1"/>
    <col min="4" max="5" width="10.875" customWidth="1"/>
    <col min="6" max="6" width="13.125" customWidth="1"/>
    <col min="7" max="7" width="13.875" customWidth="1"/>
  </cols>
  <sheetData>
    <row r="1" spans="1:7" ht="18" thickTop="1">
      <c r="A1" s="52"/>
      <c r="B1" s="51"/>
      <c r="C1" s="50"/>
      <c r="D1" s="49" t="s">
        <v>56</v>
      </c>
      <c r="E1" s="48"/>
      <c r="F1" s="47" t="s">
        <v>57</v>
      </c>
    </row>
    <row r="2" spans="1:7" ht="17.100000000000001" thickBot="1">
      <c r="A2" s="119" t="s">
        <v>58</v>
      </c>
      <c r="B2" s="46" t="s">
        <v>59</v>
      </c>
      <c r="C2" s="45"/>
      <c r="D2" s="120">
        <f>' Budget Proposal'!E14</f>
        <v>0</v>
      </c>
      <c r="E2" s="44"/>
      <c r="F2" s="121">
        <f>' Budget Proposal'!D14</f>
        <v>0</v>
      </c>
    </row>
    <row r="3" spans="1:7">
      <c r="A3" s="33"/>
      <c r="B3" s="43" t="s">
        <v>60</v>
      </c>
      <c r="C3" s="42" t="s">
        <v>60</v>
      </c>
      <c r="D3" s="22"/>
      <c r="F3" s="41"/>
    </row>
    <row r="4" spans="1:7" ht="86.1" thickBot="1">
      <c r="A4" s="33"/>
      <c r="B4" s="18" t="s">
        <v>61</v>
      </c>
      <c r="C4" s="40" t="s">
        <v>62</v>
      </c>
      <c r="D4" s="39" t="s">
        <v>63</v>
      </c>
      <c r="E4" s="39" t="s">
        <v>64</v>
      </c>
      <c r="F4" s="38" t="s">
        <v>65</v>
      </c>
    </row>
    <row r="5" spans="1:7">
      <c r="A5" s="37" t="s">
        <v>66</v>
      </c>
      <c r="B5" s="36">
        <f>4.2*1.21</f>
        <v>5.0819999999999999</v>
      </c>
      <c r="C5" s="35"/>
      <c r="D5" s="34"/>
      <c r="E5" s="34"/>
      <c r="F5" s="17"/>
    </row>
    <row r="6" spans="1:7">
      <c r="A6" s="33"/>
      <c r="B6" s="18"/>
      <c r="C6" s="18"/>
      <c r="F6" s="17"/>
    </row>
    <row r="7" spans="1:7">
      <c r="A7" s="23" t="s">
        <v>62</v>
      </c>
      <c r="B7" s="18"/>
      <c r="C7" s="18"/>
      <c r="F7" s="17"/>
    </row>
    <row r="8" spans="1:7">
      <c r="A8" s="33" t="s">
        <v>67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>
      <c r="A9" s="33" t="s">
        <v>68</v>
      </c>
      <c r="B9" s="18" t="s">
        <v>69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>
      <c r="A10" s="33" t="s">
        <v>70</v>
      </c>
      <c r="B10" s="18" t="s">
        <v>69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>
      <c r="A11" s="33" t="s">
        <v>71</v>
      </c>
      <c r="B11" s="18" t="s">
        <v>72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.100000000000001" thickBot="1">
      <c r="A12" s="29" t="s">
        <v>73</v>
      </c>
      <c r="B12" s="28" t="s">
        <v>72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.100000000000001">
      <c r="A13" s="23" t="s">
        <v>74</v>
      </c>
      <c r="B13" s="18"/>
      <c r="C13" s="18"/>
      <c r="E13" s="22"/>
      <c r="F13" s="122" t="s">
        <v>75</v>
      </c>
      <c r="G13" s="8"/>
    </row>
    <row r="14" spans="1:7">
      <c r="A14" s="20" t="s">
        <v>76</v>
      </c>
      <c r="B14" s="19">
        <f>5*1.21</f>
        <v>6.05</v>
      </c>
      <c r="C14" s="18"/>
      <c r="F14" s="123">
        <f>(F8+F9+F10+F11+F12)/5</f>
        <v>0</v>
      </c>
      <c r="G14" s="22" t="s">
        <v>77</v>
      </c>
    </row>
    <row r="15" spans="1:7">
      <c r="A15" s="21" t="s">
        <v>78</v>
      </c>
      <c r="B15" s="19">
        <f>5*1.21</f>
        <v>6.05</v>
      </c>
      <c r="C15" s="18"/>
      <c r="F15" s="17"/>
    </row>
    <row r="16" spans="1:7">
      <c r="A16" s="20" t="s">
        <v>79</v>
      </c>
      <c r="B16" s="19">
        <f>5*1.21</f>
        <v>6.05</v>
      </c>
      <c r="C16" s="18"/>
      <c r="F16" s="17"/>
    </row>
    <row r="17" spans="1:6" ht="17.100000000000001" thickBot="1">
      <c r="A17" s="16" t="s">
        <v>80</v>
      </c>
      <c r="B17" s="15">
        <f>5*1.21</f>
        <v>6.05</v>
      </c>
      <c r="C17" s="14"/>
      <c r="D17" s="13"/>
      <c r="E17" s="13"/>
      <c r="F17" s="12"/>
    </row>
    <row r="18" spans="1:6" ht="17.100000000000001" thickTop="1"/>
  </sheetData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83A4629DC9B4D859E49C7E0774F94" ma:contentTypeVersion="35" ma:contentTypeDescription="Create a new document." ma:contentTypeScope="" ma:versionID="493040afcb949d5f897626ead2ffce56">
  <xsd:schema xmlns:xsd="http://www.w3.org/2001/XMLSchema" xmlns:xs="http://www.w3.org/2001/XMLSchema" xmlns:p="http://schemas.microsoft.com/office/2006/metadata/properties" xmlns:ns2="81ba2d26-7208-4098-b7cd-1db435ad554f" xmlns:ns3="d6c5908d-f417-492b-af08-ab5b835958da" targetNamespace="http://schemas.microsoft.com/office/2006/metadata/properties" ma:root="true" ma:fieldsID="6e325fafa0ec2c857b9d7d7575b0461c" ns2:_="" ns3:_="">
    <xsd:import namespace="81ba2d26-7208-4098-b7cd-1db435ad554f"/>
    <xsd:import namespace="d6c5908d-f417-492b-af08-ab5b835958da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haredWithUsers" minOccurs="0"/>
                <xsd:element ref="ns2:Kie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2d26-7208-4098-b7cd-1db435ad554f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haredWithUsers" ma:index="32" nillable="true" ma:displayName="Shared With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ies" ma:index="33" nillable="true" ma:displayName="Kies" ma:format="Dropdown" ma:internalName="Kies" ma:readOnly="false">
      <xsd:simpleType>
        <xsd:restriction base="dms:Choice">
          <xsd:enumeration value="Factuur"/>
          <xsd:enumeration value="Offerte"/>
          <xsd:enumeration value="Annvraag"/>
          <xsd:enumeration value="Planning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5908d-f417-492b-af08-ab5b835958da" elementFormDefault="qualified">
    <xsd:import namespace="http://schemas.microsoft.com/office/2006/documentManagement/types"/>
    <xsd:import namespace="http://schemas.microsoft.com/office/infopath/2007/PartnerControls"/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Leaders_Only_SectionGroup xmlns="81ba2d26-7208-4098-b7cd-1db435ad554f" xsi:nil="true"/>
    <CultureName xmlns="81ba2d26-7208-4098-b7cd-1db435ad554f" xsi:nil="true"/>
    <Owner xmlns="81ba2d26-7208-4098-b7cd-1db435ad554f">
      <UserInfo>
        <DisplayName/>
        <AccountId xsi:nil="true"/>
        <AccountType/>
      </UserInfo>
    </Owner>
    <IsNotebookLocked xmlns="81ba2d26-7208-4098-b7cd-1db435ad554f" xsi:nil="true"/>
    <Templates xmlns="81ba2d26-7208-4098-b7cd-1db435ad554f" xsi:nil="true"/>
    <Members xmlns="81ba2d26-7208-4098-b7cd-1db435ad554f">
      <UserInfo>
        <DisplayName/>
        <AccountId xsi:nil="true"/>
        <AccountType/>
      </UserInfo>
    </Members>
    <NotebookType xmlns="81ba2d26-7208-4098-b7cd-1db435ad554f" xsi:nil="true"/>
    <LMS_Mappings xmlns="81ba2d26-7208-4098-b7cd-1db435ad554f" xsi:nil="true"/>
    <Invited_Leaders xmlns="81ba2d26-7208-4098-b7cd-1db435ad554f" xsi:nil="true"/>
    <Member_Groups xmlns="81ba2d26-7208-4098-b7cd-1db435ad554f">
      <UserInfo>
        <DisplayName/>
        <AccountId xsi:nil="true"/>
        <AccountType/>
      </UserInfo>
    </Member_Groups>
    <Self_Registration_Enabled xmlns="81ba2d26-7208-4098-b7cd-1db435ad554f" xsi:nil="true"/>
    <Kies xmlns="81ba2d26-7208-4098-b7cd-1db435ad554f" xsi:nil="true"/>
    <FolderType xmlns="81ba2d26-7208-4098-b7cd-1db435ad554f" xsi:nil="true"/>
    <Distribution_Groups xmlns="81ba2d26-7208-4098-b7cd-1db435ad554f" xsi:nil="true"/>
    <SharedWithUsers xmlns="81ba2d26-7208-4098-b7cd-1db435ad554f">
      <UserInfo>
        <DisplayName/>
        <AccountId xsi:nil="true"/>
        <AccountType/>
      </UserInfo>
    </SharedWithUsers>
    <AppVersion xmlns="81ba2d26-7208-4098-b7cd-1db435ad554f" xsi:nil="true"/>
    <TeamsChannelId xmlns="81ba2d26-7208-4098-b7cd-1db435ad554f" xsi:nil="true"/>
    <Math_Settings xmlns="81ba2d26-7208-4098-b7cd-1db435ad554f" xsi:nil="true"/>
    <Invited_Members xmlns="81ba2d26-7208-4098-b7cd-1db435ad554f" xsi:nil="true"/>
    <Is_Collaboration_Space_Locked xmlns="81ba2d26-7208-4098-b7cd-1db435ad554f" xsi:nil="true"/>
    <Leaders xmlns="81ba2d26-7208-4098-b7cd-1db435ad554f">
      <UserInfo>
        <DisplayName/>
        <AccountId xsi:nil="true"/>
        <AccountType/>
      </UserInfo>
    </Leaders>
    <DefaultSectionNames xmlns="81ba2d26-7208-4098-b7cd-1db435ad554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CEE6C-68C3-4911-9CF9-450DED8E5945}"/>
</file>

<file path=customXml/itemProps2.xml><?xml version="1.0" encoding="utf-8"?>
<ds:datastoreItem xmlns:ds="http://schemas.openxmlformats.org/officeDocument/2006/customXml" ds:itemID="{7E43DE64-4EDC-44BE-9934-58278B9A1588}"/>
</file>

<file path=customXml/itemProps3.xml><?xml version="1.0" encoding="utf-8"?>
<ds:datastoreItem xmlns:ds="http://schemas.openxmlformats.org/officeDocument/2006/customXml" ds:itemID="{7480F234-8434-4B6F-820F-0E6260A88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Fenanda Jacobs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Fenanda Jacobs</dc:creator>
  <cp:keywords/>
  <dc:description/>
  <cp:lastModifiedBy>Jacobs, F. (Fenanda)</cp:lastModifiedBy>
  <cp:revision/>
  <dcterms:created xsi:type="dcterms:W3CDTF">2019-10-24T09:36:43Z</dcterms:created>
  <dcterms:modified xsi:type="dcterms:W3CDTF">2021-11-10T13:01:46Z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0x010100A4383A4629DC9B4D859E49C7E0774F94</vt:lpwstr>
  </property>
</Properties>
</file>